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ONGUI\OneDrive - procuraduria.gov.co\Documentos\Procuraduria\2022\Procesos a cargo\Disciplinario\2022-07-29-Solicitud cambio Inventigación C\Documentos nueva plantilla\"/>
    </mc:Choice>
  </mc:AlternateContent>
  <xr:revisionPtr revIDLastSave="0" documentId="13_ncr:1_{E79B6936-9F6B-40F0-ABDB-92AD036FA003}" xr6:coauthVersionLast="47" xr6:coauthVersionMax="47" xr10:uidLastSave="{00000000-0000-0000-0000-000000000000}"/>
  <bookViews>
    <workbookView xWindow="-120" yWindow="-120" windowWidth="20730" windowHeight="11040" activeTab="2" xr2:uid="{00000000-000D-0000-FFFF-FFFF00000000}"/>
  </bookViews>
  <sheets>
    <sheet name="INSTRUCCIONES" sheetId="4" r:id="rId1"/>
    <sheet name="FERIADOS 2019" sheetId="2" state="hidden" r:id="rId2"/>
    <sheet name="# Radicado 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1" l="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D18" i="1"/>
  <c r="I18" i="1"/>
  <c r="G21" i="1"/>
  <c r="I21" i="1" s="1"/>
  <c r="E18" i="1"/>
  <c r="I42" i="1" l="1"/>
  <c r="I44" i="1" s="1"/>
  <c r="I46" i="1" s="1"/>
  <c r="E42" i="1"/>
  <c r="E44" i="1" s="1"/>
  <c r="E46" i="1" s="1"/>
</calcChain>
</file>

<file path=xl/sharedStrings.xml><?xml version="1.0" encoding="utf-8"?>
<sst xmlns="http://schemas.openxmlformats.org/spreadsheetml/2006/main" count="101" uniqueCount="79">
  <si>
    <t>Versión</t>
  </si>
  <si>
    <t>DEPENDENCIA ORIGEN:</t>
  </si>
  <si>
    <t>SERVIDOR DNIE:</t>
  </si>
  <si>
    <t>ESPECIALIDAD:</t>
  </si>
  <si>
    <t>No.</t>
  </si>
  <si>
    <t>ACTIVIDAD</t>
  </si>
  <si>
    <t>RECURSOS NECESARIOS</t>
  </si>
  <si>
    <t>OBSERVACIONES</t>
  </si>
  <si>
    <t>Días</t>
  </si>
  <si>
    <t>GRUPO:</t>
  </si>
  <si>
    <t>LIDER:</t>
  </si>
  <si>
    <t>RADICADO DNIE #:</t>
  </si>
  <si>
    <t>AUTO DE ASIGNACIÓN #:</t>
  </si>
  <si>
    <t>FECHA AUTO DE ASIGNACIÓN (DÍA/MES/AÑO):</t>
  </si>
  <si>
    <t>FECHA DE NOTIFICACIÓN (DÍA/MES/AÑO):</t>
  </si>
  <si>
    <t>ESTIMADO</t>
  </si>
  <si>
    <t>REAL</t>
  </si>
  <si>
    <t>PLAZO DE LA ASIGNACIÓN (DÍAS):</t>
  </si>
  <si>
    <t>FECHA DE VENCIMIENTO (DÍA/MES/AÑO):</t>
  </si>
  <si>
    <t>NORMAL</t>
  </si>
  <si>
    <t>CRÍTICO</t>
  </si>
  <si>
    <t>VENCIDO</t>
  </si>
  <si>
    <t>FECHA ENTREGA DE INFORME</t>
  </si>
  <si>
    <t>(DD/MM/AAAA)</t>
  </si>
  <si>
    <t>FECHA FIN PLANEADA</t>
  </si>
  <si>
    <t xml:space="preserve">ESTADO </t>
  </si>
  <si>
    <t>Diligencie UNICAMENTE los espacios en BLANCO, los campos en GRIS se calculan automáticamente.</t>
  </si>
  <si>
    <t>FECHA INICIO PLANEADA</t>
  </si>
  <si>
    <t>FECHA FIN REAL</t>
  </si>
  <si>
    <t>Más de 7 días</t>
  </si>
  <si>
    <t>Entre 7 y 3 días</t>
  </si>
  <si>
    <t>3 ó menos días</t>
  </si>
  <si>
    <t>CAMPO</t>
  </si>
  <si>
    <t xml:space="preserve">DESCRIPCIÓN </t>
  </si>
  <si>
    <t>Nombre del profesional que recibe la solicitud de apoyo</t>
  </si>
  <si>
    <t>Nombre del Líder del grupo</t>
  </si>
  <si>
    <t>Nombre del grupo que desarrolla el apoyo</t>
  </si>
  <si>
    <t>Especialidad a la que se relaciona el apoyo (Si aplica)</t>
  </si>
  <si>
    <t>Dependencia que solicita el apoyo</t>
  </si>
  <si>
    <t>Número de radicado ante la DNIE</t>
  </si>
  <si>
    <t>Número de auto de asignación</t>
  </si>
  <si>
    <t>Fecha de auto de asignación</t>
  </si>
  <si>
    <t>Término de tiempo para el de desarrollo del apoyo</t>
  </si>
  <si>
    <t>Fecha de notificación al Servidor designado</t>
  </si>
  <si>
    <t>Fecha de vencimiento del término de tiempo del apoyo</t>
  </si>
  <si>
    <t>Actividades necesarias para el desarrollo del apoyo, tenga en cuenta tanto las actividades desarrolladas por el Servidor Designado como por otras áreas.</t>
  </si>
  <si>
    <t>Relacione los recursos necesarios para desarrollar la actividad:
• Información (documentos legales) de las etapas precontractual, contractual y postcontractual que se requiera.
• Información técnica para el análisis (informes de supervisión de la ejecución, de interventoría con soportes o anexos técnicos)
• Normatividad (regulación) técnica aplicable.
• Herramientas, medios de transporte y/o equipos técnicos necesarios para la práctica de pruebas de campo (si aplica).
• Recurso humano adicional y perfil requerido (si aplica).
• Pruebas técnicas de campo para valoración de aspectos de calidad o cuantificación de obra requeridas.
• Y demás recursos necesarios para el desarrollo de la actividad que el Lider y el Servidor Designado consideren.</t>
  </si>
  <si>
    <t>Número de días que se estiman para desarrollar la actividad</t>
  </si>
  <si>
    <t>Fecha de inicio de la actividad</t>
  </si>
  <si>
    <t>Fecha real de finalización de actividad</t>
  </si>
  <si>
    <t>Espacio disponible para aclaraciones o información complenetaria sobre la ejecución de la actividad</t>
  </si>
  <si>
    <t>DÍAS REQUERIDOS PARA EL APOYO</t>
  </si>
  <si>
    <t>TIEMPO ESTIMADO
(DÍAS HÁBILES)</t>
  </si>
  <si>
    <t>TIEMPO REAL
(DÍAS HÁBILES)</t>
  </si>
  <si>
    <t>DÍAS HÁBILES REQUERIDOS PARA EL APOYO:</t>
  </si>
  <si>
    <t>FECHA DE ENTREGA DE INFORME:</t>
  </si>
  <si>
    <t>ESTIMADA</t>
  </si>
  <si>
    <t>DIAS HÁBILES PARA VENCIMIENTO:</t>
  </si>
  <si>
    <t>DIAS HABILES PARA VENCIMIENTO</t>
  </si>
  <si>
    <t>Generar una hoja nueva copia de cada hoja para cada radicado de solicitud de apoyo, tenga en cuenta que se debe crear una copia dando click derecho en el texto del nombre de la hoja.</t>
  </si>
  <si>
    <r>
      <t>Este campo se calcula</t>
    </r>
    <r>
      <rPr>
        <b/>
        <sz val="11"/>
        <rFont val="Arial"/>
        <family val="2"/>
      </rPr>
      <t xml:space="preserve"> AUTOMÁTICAMENTE</t>
    </r>
  </si>
  <si>
    <t>TIEMPO ESTIMADO (DÍAS HÁBILES)</t>
  </si>
  <si>
    <t>TIEMPO REAL (DÍAS HÁBILES)</t>
  </si>
  <si>
    <t>SERVIDOR DNIE</t>
  </si>
  <si>
    <t>LIDER</t>
  </si>
  <si>
    <t>GRUPO</t>
  </si>
  <si>
    <t>ESPECIALIDAD</t>
  </si>
  <si>
    <t>DEPENDENCIA ORIGEN</t>
  </si>
  <si>
    <t>RADICADO DNIE #</t>
  </si>
  <si>
    <t>AUTO DE ASIGNACIÓN #</t>
  </si>
  <si>
    <t>FECHA AUTO DE ASIGNACIÓN (DÍA/MES/AÑO)</t>
  </si>
  <si>
    <t>PLAZO DE LA ASIGNACIÓN (DÍAS)</t>
  </si>
  <si>
    <t>FECHA DE VENCIMIENTO (DÍA/MES/AÑO)</t>
  </si>
  <si>
    <t>FECHA DE NOTIFICACIÓN (DÍA/MES/AÑO)</t>
  </si>
  <si>
    <t xml:space="preserve">FORMATO: PLAN DE TRABO 
PROCESO: DISCIPLINARIO
</t>
  </si>
  <si>
    <t>Fecha</t>
  </si>
  <si>
    <t>Código</t>
  </si>
  <si>
    <t>DI-F-19</t>
  </si>
  <si>
    <t>FORMATO: PLAN DE TRABO 
PROCESO: DISCIPLINARIO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</si>
</sst>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1"/>
      <color theme="1"/>
      <name val="Arial"/>
      <family val="2"/>
    </font>
    <font>
      <b/>
      <sz val="11"/>
      <color theme="1"/>
      <name val="Arial"/>
      <family val="2"/>
    </font>
    <font>
      <b/>
      <sz val="11"/>
      <name val="Arial"/>
      <family val="2"/>
    </font>
    <font>
      <b/>
      <sz val="11"/>
      <color theme="0"/>
      <name val="Arial"/>
      <family val="2"/>
    </font>
    <font>
      <b/>
      <sz val="9"/>
      <color theme="1"/>
      <name val="Arial"/>
      <family val="2"/>
    </font>
    <font>
      <sz val="11"/>
      <name val="Arial"/>
      <family val="2"/>
    </font>
    <font>
      <b/>
      <sz val="12"/>
      <color theme="1"/>
      <name val="Arial"/>
      <family val="2"/>
    </font>
    <font>
      <b/>
      <sz val="10"/>
      <color theme="0"/>
      <name val="Arial"/>
      <family val="2"/>
    </font>
    <font>
      <sz val="12"/>
      <color theme="1"/>
      <name val="Arial"/>
      <family val="2"/>
    </font>
    <font>
      <sz val="9"/>
      <color theme="1"/>
      <name val="Arial"/>
      <family val="2"/>
    </font>
  </fonts>
  <fills count="9">
    <fill>
      <patternFill patternType="none"/>
    </fill>
    <fill>
      <patternFill patternType="gray125"/>
    </fill>
    <fill>
      <patternFill patternType="solid">
        <fgColor indexed="9"/>
        <bgColor indexed="64"/>
      </patternFill>
    </fill>
    <fill>
      <patternFill patternType="solid">
        <fgColor theme="4"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s>
  <borders count="57">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theme="0"/>
      </top>
      <bottom/>
      <diagonal/>
    </border>
    <border>
      <left/>
      <right style="thin">
        <color indexed="64"/>
      </right>
      <top style="thin">
        <color theme="0"/>
      </top>
      <bottom/>
      <diagonal/>
    </border>
    <border>
      <left style="medium">
        <color indexed="64"/>
      </left>
      <right/>
      <top style="thin">
        <color theme="0"/>
      </top>
      <bottom style="thin">
        <color theme="0"/>
      </bottom>
      <diagonal/>
    </border>
    <border>
      <left/>
      <right style="thin">
        <color indexed="64"/>
      </right>
      <top style="thin">
        <color theme="0"/>
      </top>
      <bottom style="thin">
        <color theme="0"/>
      </bottom>
      <diagonal/>
    </border>
    <border>
      <left style="medium">
        <color indexed="64"/>
      </left>
      <right/>
      <top style="thin">
        <color theme="0"/>
      </top>
      <bottom style="medium">
        <color indexed="64"/>
      </bottom>
      <diagonal/>
    </border>
    <border>
      <left/>
      <right style="thin">
        <color indexed="64"/>
      </right>
      <top style="thin">
        <color theme="0"/>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3" fillId="0" borderId="0"/>
  </cellStyleXfs>
  <cellXfs count="169">
    <xf numFmtId="0" fontId="0" fillId="0" borderId="0" xfId="0"/>
    <xf numFmtId="0" fontId="5" fillId="0" borderId="0" xfId="0" applyFont="1"/>
    <xf numFmtId="0" fontId="2" fillId="0" borderId="0" xfId="0" applyFont="1" applyBorder="1" applyAlignment="1">
      <alignment horizontal="center" vertical="center"/>
    </xf>
    <xf numFmtId="0" fontId="4" fillId="2" borderId="0" xfId="1" applyFont="1" applyFill="1" applyBorder="1" applyAlignment="1">
      <alignment vertical="center" wrapText="1"/>
    </xf>
    <xf numFmtId="0" fontId="2" fillId="0" borderId="0"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5" fillId="0" borderId="18" xfId="0" applyFont="1" applyBorder="1"/>
    <xf numFmtId="0" fontId="5" fillId="0" borderId="0" xfId="0" applyFont="1" applyBorder="1" applyAlignment="1">
      <alignment horizontal="center"/>
    </xf>
    <xf numFmtId="0" fontId="5" fillId="0" borderId="0" xfId="0" applyFont="1" applyBorder="1"/>
    <xf numFmtId="0" fontId="5" fillId="0" borderId="0" xfId="0" applyFont="1" applyBorder="1" applyAlignment="1">
      <alignment horizontal="right"/>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6" fillId="0" borderId="4" xfId="0" applyFont="1" applyBorder="1" applyAlignment="1">
      <alignment horizontal="center"/>
    </xf>
    <xf numFmtId="0" fontId="6" fillId="0" borderId="13"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xf numFmtId="0" fontId="5" fillId="0" borderId="14" xfId="0" applyFont="1" applyBorder="1" applyAlignment="1">
      <alignment horizontal="center"/>
    </xf>
    <xf numFmtId="0" fontId="6" fillId="0" borderId="0" xfId="0" applyFont="1" applyBorder="1"/>
    <xf numFmtId="0" fontId="6" fillId="0" borderId="15" xfId="0" applyFont="1" applyBorder="1" applyAlignment="1">
      <alignment horizontal="center"/>
    </xf>
    <xf numFmtId="0" fontId="5" fillId="0" borderId="16" xfId="0" applyFont="1" applyBorder="1"/>
    <xf numFmtId="0" fontId="2" fillId="0" borderId="14" xfId="0" applyFont="1" applyBorder="1" applyAlignment="1">
      <alignment horizontal="center" vertical="center"/>
    </xf>
    <xf numFmtId="0" fontId="5" fillId="0" borderId="5" xfId="0" applyFont="1" applyBorder="1" applyAlignment="1">
      <alignment horizontal="left"/>
    </xf>
    <xf numFmtId="0" fontId="5" fillId="0" borderId="8" xfId="0" applyFont="1" applyBorder="1" applyAlignment="1">
      <alignment horizontal="left"/>
    </xf>
    <xf numFmtId="0" fontId="6" fillId="0" borderId="0" xfId="0" applyFont="1" applyBorder="1" applyAlignment="1">
      <alignment horizontal="center" vertical="center"/>
    </xf>
    <xf numFmtId="0" fontId="7" fillId="0" borderId="5" xfId="0" applyFont="1" applyBorder="1" applyAlignment="1">
      <alignment horizontal="center" vertical="center"/>
    </xf>
    <xf numFmtId="0" fontId="6" fillId="0" borderId="0" xfId="0" applyFont="1" applyBorder="1" applyAlignment="1">
      <alignment horizontal="right"/>
    </xf>
    <xf numFmtId="14" fontId="0" fillId="0" borderId="0" xfId="0" applyNumberFormat="1"/>
    <xf numFmtId="0" fontId="6" fillId="0" borderId="5" xfId="0" applyFont="1" applyBorder="1" applyAlignment="1">
      <alignment horizontal="center" vertical="center"/>
    </xf>
    <xf numFmtId="14" fontId="7" fillId="0" borderId="5" xfId="0" applyNumberFormat="1" applyFont="1" applyBorder="1" applyAlignment="1">
      <alignment horizontal="center" vertical="center"/>
    </xf>
    <xf numFmtId="1" fontId="7" fillId="0" borderId="5"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8" fillId="3" borderId="32" xfId="0" applyFont="1" applyFill="1" applyBorder="1" applyAlignment="1">
      <alignment horizontal="center" vertical="center"/>
    </xf>
    <xf numFmtId="0" fontId="8" fillId="3" borderId="32" xfId="0" applyFont="1" applyFill="1" applyBorder="1" applyAlignment="1">
      <alignment horizontal="center" vertical="center" wrapText="1"/>
    </xf>
    <xf numFmtId="14" fontId="5" fillId="0" borderId="5" xfId="0" applyNumberFormat="1" applyFont="1" applyBorder="1" applyAlignment="1">
      <alignment horizontal="center" vertical="center"/>
    </xf>
    <xf numFmtId="0" fontId="5" fillId="0" borderId="1" xfId="0" applyFont="1" applyBorder="1" applyAlignment="1">
      <alignment horizontal="left"/>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1" fillId="0" borderId="43" xfId="0" applyFont="1" applyBorder="1" applyAlignment="1">
      <alignment horizontal="center"/>
    </xf>
    <xf numFmtId="14" fontId="7" fillId="7" borderId="8" xfId="0" applyNumberFormat="1" applyFont="1" applyFill="1" applyBorder="1" applyAlignment="1" applyProtection="1">
      <alignment horizontal="center" vertical="center"/>
    </xf>
    <xf numFmtId="14" fontId="10" fillId="7" borderId="1" xfId="0" applyNumberFormat="1" applyFont="1" applyFill="1" applyBorder="1" applyAlignment="1" applyProtection="1">
      <alignment horizontal="center" vertical="center"/>
    </xf>
    <xf numFmtId="14" fontId="10" fillId="7" borderId="5" xfId="0" applyNumberFormat="1" applyFont="1" applyFill="1" applyBorder="1" applyAlignment="1" applyProtection="1">
      <alignment horizontal="center" vertical="center"/>
    </xf>
    <xf numFmtId="0" fontId="6" fillId="7" borderId="17" xfId="0" applyFont="1" applyFill="1" applyBorder="1" applyAlignment="1" applyProtection="1">
      <alignment horizontal="center" vertical="center"/>
    </xf>
    <xf numFmtId="14" fontId="6" fillId="7" borderId="17" xfId="0" applyNumberFormat="1" applyFont="1" applyFill="1" applyBorder="1" applyAlignment="1" applyProtection="1">
      <alignment horizontal="center" vertical="center"/>
    </xf>
    <xf numFmtId="0" fontId="5" fillId="7" borderId="1" xfId="0" applyNumberFormat="1" applyFont="1" applyFill="1" applyBorder="1" applyAlignment="1" applyProtection="1">
      <alignment horizontal="center" vertical="center"/>
    </xf>
    <xf numFmtId="0" fontId="8" fillId="3" borderId="47" xfId="0" applyFont="1" applyFill="1" applyBorder="1" applyAlignment="1">
      <alignment horizontal="center" vertical="center"/>
    </xf>
    <xf numFmtId="0" fontId="5" fillId="7" borderId="5" xfId="0" applyNumberFormat="1" applyFont="1" applyFill="1" applyBorder="1" applyAlignment="1" applyProtection="1">
      <alignment horizontal="center" vertical="center"/>
    </xf>
    <xf numFmtId="0" fontId="6" fillId="0" borderId="35" xfId="0" applyFont="1" applyBorder="1" applyAlignment="1">
      <alignment horizontal="center"/>
    </xf>
    <xf numFmtId="0" fontId="6" fillId="0" borderId="36" xfId="0" applyFont="1" applyBorder="1" applyAlignment="1">
      <alignment horizontal="center"/>
    </xf>
    <xf numFmtId="14" fontId="10" fillId="7" borderId="8" xfId="0" applyNumberFormat="1" applyFont="1" applyFill="1" applyBorder="1" applyAlignment="1" applyProtection="1">
      <alignment horizontal="center" vertical="center"/>
    </xf>
    <xf numFmtId="0" fontId="5" fillId="7" borderId="8" xfId="0" applyNumberFormat="1" applyFont="1" applyFill="1" applyBorder="1" applyAlignment="1" applyProtection="1">
      <alignment horizontal="center" vertical="center"/>
    </xf>
    <xf numFmtId="0" fontId="2" fillId="0" borderId="13" xfId="0" applyFont="1" applyBorder="1" applyAlignment="1">
      <alignment horizontal="center" vertical="center"/>
    </xf>
    <xf numFmtId="0" fontId="8" fillId="3" borderId="44" xfId="0" applyFont="1" applyFill="1" applyBorder="1" applyAlignment="1">
      <alignment horizontal="left" vertical="center"/>
    </xf>
    <xf numFmtId="0" fontId="5" fillId="0" borderId="0" xfId="0" applyFont="1" applyBorder="1" applyAlignment="1">
      <alignment vertical="center"/>
    </xf>
    <xf numFmtId="0" fontId="5" fillId="0" borderId="0" xfId="0" applyFont="1" applyAlignment="1">
      <alignment vertical="center"/>
    </xf>
    <xf numFmtId="0" fontId="8" fillId="3" borderId="45" xfId="0" applyFont="1" applyFill="1" applyBorder="1" applyAlignment="1">
      <alignment horizontal="left" vertical="center"/>
    </xf>
    <xf numFmtId="0" fontId="8" fillId="3" borderId="46" xfId="0" applyFont="1" applyFill="1" applyBorder="1" applyAlignment="1">
      <alignment horizontal="left" vertical="center"/>
    </xf>
    <xf numFmtId="0" fontId="2" fillId="4" borderId="5" xfId="0" applyFont="1" applyFill="1" applyBorder="1" applyAlignment="1">
      <alignment horizontal="center" vertical="center"/>
    </xf>
    <xf numFmtId="0" fontId="2" fillId="6" borderId="5" xfId="0" applyFont="1" applyFill="1" applyBorder="1" applyAlignment="1">
      <alignment horizontal="center" vertical="center"/>
    </xf>
    <xf numFmtId="0" fontId="12" fillId="5" borderId="5" xfId="0" applyFont="1" applyFill="1" applyBorder="1" applyAlignment="1">
      <alignment horizontal="center" vertical="center"/>
    </xf>
    <xf numFmtId="0" fontId="10" fillId="8" borderId="5" xfId="0" applyFont="1" applyFill="1" applyBorder="1" applyAlignment="1">
      <alignment horizontal="left" vertical="center" wrapText="1"/>
    </xf>
    <xf numFmtId="0" fontId="5" fillId="0" borderId="0" xfId="0" applyFont="1" applyAlignment="1">
      <alignment wrapText="1"/>
    </xf>
    <xf numFmtId="0" fontId="5" fillId="0" borderId="9" xfId="0" applyFont="1" applyBorder="1" applyAlignment="1">
      <alignment horizontal="center" vertical="center"/>
    </xf>
    <xf numFmtId="0" fontId="6" fillId="0" borderId="5" xfId="0" applyFont="1" applyBorder="1" applyAlignment="1">
      <alignment horizontal="center" vertical="center"/>
    </xf>
    <xf numFmtId="0" fontId="7" fillId="2" borderId="8" xfId="1" applyFont="1" applyFill="1" applyBorder="1" applyAlignment="1">
      <alignment horizontal="center" vertical="center" wrapText="1"/>
    </xf>
    <xf numFmtId="0" fontId="2" fillId="0" borderId="21" xfId="0" applyFont="1" applyBorder="1" applyAlignment="1">
      <alignment horizontal="left" vertical="center"/>
    </xf>
    <xf numFmtId="0" fontId="4" fillId="2" borderId="23" xfId="1" applyFont="1" applyFill="1" applyBorder="1" applyAlignment="1">
      <alignment horizontal="left" vertical="center" wrapText="1"/>
    </xf>
    <xf numFmtId="14" fontId="13" fillId="0" borderId="6" xfId="0" applyNumberFormat="1" applyFont="1" applyBorder="1" applyAlignment="1">
      <alignment horizontal="center" vertical="center"/>
    </xf>
    <xf numFmtId="0" fontId="7" fillId="8" borderId="5" xfId="0" applyFont="1" applyFill="1" applyBorder="1" applyAlignment="1">
      <alignment horizontal="left" vertical="center" wrapText="1"/>
    </xf>
    <xf numFmtId="0" fontId="7" fillId="8" borderId="5" xfId="0" applyFont="1" applyFill="1" applyBorder="1" applyAlignment="1">
      <alignment horizontal="left" vertical="center"/>
    </xf>
    <xf numFmtId="49" fontId="5" fillId="0" borderId="34" xfId="0" applyNumberFormat="1" applyFont="1" applyBorder="1" applyAlignment="1">
      <alignment horizontal="center" vertical="center"/>
    </xf>
    <xf numFmtId="49" fontId="5" fillId="0" borderId="51" xfId="0" applyNumberFormat="1" applyFont="1" applyBorder="1" applyAlignment="1">
      <alignment horizontal="center" vertical="center"/>
    </xf>
    <xf numFmtId="0" fontId="6" fillId="0" borderId="32" xfId="0" applyFont="1" applyBorder="1" applyAlignment="1">
      <alignment horizontal="center" vertical="center" wrapText="1"/>
    </xf>
    <xf numFmtId="0" fontId="6" fillId="0" borderId="52" xfId="0" applyFont="1" applyBorder="1" applyAlignment="1">
      <alignment horizontal="center" vertical="center" wrapText="1"/>
    </xf>
    <xf numFmtId="0" fontId="5" fillId="0" borderId="35" xfId="0" applyFont="1"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6" xfId="0" applyFont="1" applyBorder="1" applyAlignment="1">
      <alignment horizontal="center"/>
    </xf>
    <xf numFmtId="0" fontId="5" fillId="0" borderId="8" xfId="0" applyFont="1" applyBorder="1" applyAlignment="1">
      <alignment horizontal="center"/>
    </xf>
    <xf numFmtId="0" fontId="5" fillId="0" borderId="0" xfId="0" applyFont="1" applyAlignment="1">
      <alignment horizontal="left" vertical="center" wrapText="1"/>
    </xf>
    <xf numFmtId="0" fontId="6" fillId="0" borderId="33" xfId="0" applyFont="1" applyBorder="1" applyAlignment="1">
      <alignment horizontal="center" vertical="center" wrapText="1"/>
    </xf>
    <xf numFmtId="0" fontId="6" fillId="0" borderId="43" xfId="0" applyFont="1" applyBorder="1" applyAlignment="1">
      <alignment horizontal="center" vertical="center"/>
    </xf>
    <xf numFmtId="0" fontId="6" fillId="0" borderId="31" xfId="0" applyFont="1" applyBorder="1" applyAlignment="1">
      <alignment horizontal="center" vertical="center"/>
    </xf>
    <xf numFmtId="0" fontId="6" fillId="0" borderId="48"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6" fillId="0" borderId="49"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 xfId="0" applyFont="1" applyBorder="1" applyAlignment="1">
      <alignment horizontal="center" vertical="center"/>
    </xf>
    <xf numFmtId="0" fontId="6" fillId="0" borderId="30" xfId="0" applyFont="1" applyBorder="1" applyAlignment="1">
      <alignment horizontal="right" vertical="center"/>
    </xf>
    <xf numFmtId="0" fontId="6" fillId="0" borderId="0" xfId="0" applyFont="1" applyBorder="1" applyAlignment="1">
      <alignment horizontal="right"/>
    </xf>
    <xf numFmtId="14" fontId="14" fillId="0" borderId="20" xfId="0" applyNumberFormat="1" applyFont="1" applyBorder="1" applyAlignment="1">
      <alignment horizontal="center" vertical="center"/>
    </xf>
    <xf numFmtId="0" fontId="14" fillId="0" borderId="7" xfId="0" applyFont="1" applyBorder="1" applyAlignment="1">
      <alignment horizontal="center" vertical="center"/>
    </xf>
    <xf numFmtId="0" fontId="14" fillId="0" borderId="22" xfId="0" applyFont="1" applyBorder="1" applyAlignment="1">
      <alignment horizontal="center" vertical="center"/>
    </xf>
    <xf numFmtId="0" fontId="14" fillId="0" borderId="10" xfId="0" applyFont="1" applyBorder="1" applyAlignment="1">
      <alignment horizontal="center" vertical="center"/>
    </xf>
    <xf numFmtId="0" fontId="11" fillId="0" borderId="18" xfId="0" applyFont="1" applyBorder="1" applyAlignment="1">
      <alignment horizontal="left"/>
    </xf>
    <xf numFmtId="14" fontId="7" fillId="7" borderId="29" xfId="0" applyNumberFormat="1" applyFont="1" applyFill="1" applyBorder="1" applyAlignment="1" applyProtection="1">
      <alignment horizontal="center" vertical="center"/>
    </xf>
    <xf numFmtId="14" fontId="7" fillId="7" borderId="23" xfId="0" applyNumberFormat="1" applyFont="1" applyFill="1" applyBorder="1" applyAlignment="1" applyProtection="1">
      <alignment horizontal="center" vertical="center"/>
    </xf>
    <xf numFmtId="14" fontId="7" fillId="7" borderId="27" xfId="0" applyNumberFormat="1" applyFont="1" applyFill="1" applyBorder="1" applyAlignment="1" applyProtection="1">
      <alignment horizontal="center" vertical="center"/>
    </xf>
    <xf numFmtId="14" fontId="7" fillId="7" borderId="10" xfId="0" applyNumberFormat="1" applyFont="1" applyFill="1" applyBorder="1" applyAlignment="1" applyProtection="1">
      <alignment horizontal="center" vertical="center"/>
    </xf>
    <xf numFmtId="1" fontId="7" fillId="0" borderId="24" xfId="0" applyNumberFormat="1" applyFont="1" applyBorder="1" applyAlignment="1">
      <alignment horizontal="center" vertical="center"/>
    </xf>
    <xf numFmtId="1" fontId="7" fillId="0" borderId="21" xfId="0" applyNumberFormat="1" applyFont="1" applyBorder="1" applyAlignment="1">
      <alignment horizontal="center" vertical="center"/>
    </xf>
    <xf numFmtId="1" fontId="7" fillId="0" borderId="25" xfId="0" applyNumberFormat="1" applyFont="1" applyBorder="1" applyAlignment="1">
      <alignment horizontal="center" vertical="center"/>
    </xf>
    <xf numFmtId="1" fontId="7" fillId="0" borderId="7" xfId="0" applyNumberFormat="1" applyFont="1" applyBorder="1" applyAlignment="1">
      <alignment horizontal="center" vertical="center"/>
    </xf>
    <xf numFmtId="0" fontId="5" fillId="0" borderId="5" xfId="0" applyFont="1" applyBorder="1" applyAlignment="1">
      <alignment horizontal="left"/>
    </xf>
    <xf numFmtId="0" fontId="5" fillId="0" borderId="6" xfId="0" applyFont="1" applyBorder="1" applyAlignment="1">
      <alignment horizontal="left"/>
    </xf>
    <xf numFmtId="0" fontId="8" fillId="3" borderId="13" xfId="0" applyFont="1" applyFill="1" applyBorder="1" applyAlignment="1">
      <alignment horizontal="left" vertical="center"/>
    </xf>
    <xf numFmtId="0" fontId="8" fillId="3" borderId="30" xfId="0" applyFont="1" applyFill="1" applyBorder="1" applyAlignment="1">
      <alignment horizontal="left" vertical="center"/>
    </xf>
    <xf numFmtId="0" fontId="8" fillId="3" borderId="37" xfId="0" applyFont="1" applyFill="1" applyBorder="1" applyAlignment="1">
      <alignment horizontal="left" vertical="center"/>
    </xf>
    <xf numFmtId="0" fontId="8" fillId="3" borderId="38" xfId="0" applyFont="1" applyFill="1" applyBorder="1" applyAlignment="1">
      <alignment horizontal="left" vertical="center"/>
    </xf>
    <xf numFmtId="0" fontId="8" fillId="3" borderId="41" xfId="0" applyFont="1" applyFill="1" applyBorder="1" applyAlignment="1">
      <alignment horizontal="left" vertical="center"/>
    </xf>
    <xf numFmtId="0" fontId="8" fillId="3" borderId="42" xfId="0" applyFont="1" applyFill="1" applyBorder="1" applyAlignment="1">
      <alignment horizontal="left" vertical="center"/>
    </xf>
    <xf numFmtId="0" fontId="5" fillId="0" borderId="8" xfId="0" applyFont="1" applyBorder="1" applyAlignment="1">
      <alignment horizontal="left"/>
    </xf>
    <xf numFmtId="0" fontId="5" fillId="0" borderId="9" xfId="0" applyFont="1" applyBorder="1" applyAlignment="1">
      <alignment horizontal="left"/>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28" xfId="0" applyFont="1" applyBorder="1" applyAlignment="1">
      <alignment horizontal="center" vertical="center"/>
    </xf>
    <xf numFmtId="0" fontId="7" fillId="0" borderId="19" xfId="0" applyFont="1" applyBorder="1" applyAlignment="1">
      <alignment horizontal="center" vertical="center"/>
    </xf>
    <xf numFmtId="0" fontId="7" fillId="0" borderId="3" xfId="0" applyFont="1" applyBorder="1" applyAlignment="1">
      <alignment horizontal="center" vertical="center"/>
    </xf>
    <xf numFmtId="0" fontId="8" fillId="3" borderId="11" xfId="0" applyFont="1" applyFill="1" applyBorder="1" applyAlignment="1">
      <alignment horizontal="left" vertical="center"/>
    </xf>
    <xf numFmtId="0" fontId="8" fillId="3" borderId="31" xfId="0" applyFont="1" applyFill="1" applyBorder="1" applyAlignment="1">
      <alignment horizontal="left"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4" xfId="0" applyFont="1" applyFill="1" applyBorder="1" applyAlignment="1">
      <alignment horizontal="center" vertical="center"/>
    </xf>
    <xf numFmtId="0" fontId="5" fillId="0" borderId="1" xfId="0" applyFont="1" applyBorder="1" applyAlignment="1">
      <alignment horizontal="left"/>
    </xf>
    <xf numFmtId="0" fontId="5" fillId="0" borderId="2" xfId="0" applyFont="1" applyBorder="1" applyAlignment="1">
      <alignment horizontal="left"/>
    </xf>
    <xf numFmtId="49" fontId="14" fillId="0" borderId="11"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55" xfId="0" applyNumberFormat="1" applyFont="1" applyBorder="1" applyAlignment="1">
      <alignment horizontal="center" vertical="center"/>
    </xf>
    <xf numFmtId="49" fontId="14" fillId="0" borderId="56" xfId="0" applyNumberFormat="1" applyFont="1" applyBorder="1" applyAlignment="1">
      <alignment horizontal="center" vertical="center"/>
    </xf>
    <xf numFmtId="14" fontId="7" fillId="0" borderId="24" xfId="0" applyNumberFormat="1" applyFont="1" applyBorder="1" applyAlignment="1">
      <alignment horizontal="center" vertical="center"/>
    </xf>
    <xf numFmtId="14" fontId="7" fillId="0" borderId="21" xfId="0" applyNumberFormat="1" applyFont="1" applyBorder="1" applyAlignment="1">
      <alignment horizontal="center" vertical="center"/>
    </xf>
    <xf numFmtId="14" fontId="7" fillId="0" borderId="25" xfId="0" applyNumberFormat="1" applyFont="1" applyBorder="1" applyAlignment="1">
      <alignment horizontal="center" vertical="center"/>
    </xf>
    <xf numFmtId="14" fontId="7" fillId="0" borderId="7" xfId="0" applyNumberFormat="1"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8" fillId="3" borderId="39" xfId="0" applyFont="1" applyFill="1" applyBorder="1" applyAlignment="1">
      <alignment horizontal="left" vertical="center"/>
    </xf>
    <xf numFmtId="0" fontId="8" fillId="3" borderId="40" xfId="0" applyFont="1" applyFill="1" applyBorder="1" applyAlignment="1">
      <alignment horizontal="left" vertical="center"/>
    </xf>
    <xf numFmtId="0" fontId="7" fillId="0" borderId="24" xfId="0" applyFont="1" applyBorder="1" applyAlignment="1">
      <alignment horizontal="center" vertical="center"/>
    </xf>
    <xf numFmtId="0" fontId="7" fillId="0" borderId="21" xfId="0" applyFont="1" applyBorder="1" applyAlignment="1">
      <alignment horizontal="center" vertical="center"/>
    </xf>
    <xf numFmtId="0" fontId="7" fillId="0" borderId="25" xfId="0" applyFont="1" applyBorder="1" applyAlignment="1">
      <alignment horizontal="center" vertical="center"/>
    </xf>
    <xf numFmtId="0" fontId="7" fillId="0" borderId="7" xfId="0" applyFont="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6" fillId="0" borderId="11" xfId="0" applyFont="1" applyBorder="1" applyAlignment="1">
      <alignment horizontal="center" vertical="center" wrapText="1"/>
    </xf>
  </cellXfs>
  <cellStyles count="2">
    <cellStyle name="Normal" xfId="0" builtinId="0"/>
    <cellStyle name="Normal 2" xfId="1" xr:uid="{00000000-0005-0000-0000-000001000000}"/>
  </cellStyles>
  <dxfs count="16">
    <dxf>
      <font>
        <color theme="2" tint="-0.24994659260841701"/>
      </font>
      <fill>
        <patternFill>
          <bgColor theme="2" tint="-0.24994659260841701"/>
        </patternFill>
      </fill>
    </dxf>
    <dxf>
      <font>
        <color theme="2" tint="-0.24994659260841701"/>
      </font>
      <fill>
        <patternFill>
          <bgColor theme="2" tint="-0.24994659260841701"/>
        </patternFill>
      </fill>
    </dxf>
    <dxf>
      <font>
        <color theme="2" tint="-0.24994659260841701"/>
      </font>
      <fill>
        <patternFill>
          <bgColor theme="2" tint="-0.24994659260841701"/>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color theme="2" tint="-0.24994659260841701"/>
      </font>
      <fill>
        <patternFill>
          <bgColor theme="2" tint="-0.24994659260841701"/>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240505</xdr:colOff>
      <xdr:row>0</xdr:row>
      <xdr:rowOff>47625</xdr:rowOff>
    </xdr:from>
    <xdr:to>
      <xdr:col>1</xdr:col>
      <xdr:colOff>409575</xdr:colOff>
      <xdr:row>3</xdr:row>
      <xdr:rowOff>142875</xdr:rowOff>
    </xdr:to>
    <xdr:pic>
      <xdr:nvPicPr>
        <xdr:cNvPr id="2" name="Imagen 1" descr="http://www.procuraduria.gov.co/portal/media/designs/portal/logo.png">
          <a:extLst>
            <a:ext uri="{FF2B5EF4-FFF2-40B4-BE49-F238E27FC236}">
              <a16:creationId xmlns:a16="http://schemas.microsoft.com/office/drawing/2014/main" id="{81874C21-F6E7-46F3-8611-619FF04778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505" y="47625"/>
          <a:ext cx="105489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364331</xdr:colOff>
      <xdr:row>0</xdr:row>
      <xdr:rowOff>104775</xdr:rowOff>
    </xdr:from>
    <xdr:to>
      <xdr:col>1</xdr:col>
      <xdr:colOff>1171575</xdr:colOff>
      <xdr:row>3</xdr:row>
      <xdr:rowOff>172291</xdr:rowOff>
    </xdr:to>
    <xdr:pic>
      <xdr:nvPicPr>
        <xdr:cNvPr id="2" name="Imagen 1" descr="http://www.procuraduria.gov.co/portal/media/designs/portal/logo.png">
          <a:extLst>
            <a:ext uri="{FF2B5EF4-FFF2-40B4-BE49-F238E27FC236}">
              <a16:creationId xmlns:a16="http://schemas.microsoft.com/office/drawing/2014/main" id="{838A8918-FC8B-4B7A-8106-8B7162AC96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231" y="104775"/>
          <a:ext cx="807244" cy="924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0"/>
  <sheetViews>
    <sheetView showGridLines="0" zoomScale="80" zoomScaleNormal="80" workbookViewId="0">
      <selection activeCell="C1" sqref="C1:E4"/>
    </sheetView>
  </sheetViews>
  <sheetFormatPr baseColWidth="10" defaultRowHeight="14.25" x14ac:dyDescent="0.2"/>
  <cols>
    <col min="1" max="1" width="13.28515625" style="1" customWidth="1"/>
    <col min="2" max="2" width="8.140625" style="1" customWidth="1"/>
    <col min="3" max="3" width="7.7109375" style="66" customWidth="1"/>
    <col min="4" max="4" width="25.28515625" style="1" customWidth="1"/>
    <col min="5" max="5" width="47" style="1" customWidth="1"/>
    <col min="6" max="6" width="21" style="1" customWidth="1"/>
    <col min="7" max="7" width="13.85546875" style="1" customWidth="1"/>
    <col min="8" max="16384" width="11.42578125" style="1"/>
  </cols>
  <sheetData>
    <row r="1" spans="1:7" ht="28.5" customHeight="1" x14ac:dyDescent="0.2">
      <c r="A1" s="79"/>
      <c r="B1" s="80"/>
      <c r="C1" s="86" t="s">
        <v>74</v>
      </c>
      <c r="D1" s="87"/>
      <c r="E1" s="88"/>
      <c r="F1" s="77" t="s">
        <v>0</v>
      </c>
      <c r="G1" s="75">
        <v>2</v>
      </c>
    </row>
    <row r="2" spans="1:7" ht="28.5" customHeight="1" x14ac:dyDescent="0.2">
      <c r="A2" s="81"/>
      <c r="B2" s="82"/>
      <c r="C2" s="89"/>
      <c r="D2" s="90"/>
      <c r="E2" s="91"/>
      <c r="F2" s="78"/>
      <c r="G2" s="76"/>
    </row>
    <row r="3" spans="1:7" ht="24" customHeight="1" x14ac:dyDescent="0.2">
      <c r="A3" s="81"/>
      <c r="B3" s="82"/>
      <c r="C3" s="89"/>
      <c r="D3" s="90"/>
      <c r="E3" s="91"/>
      <c r="F3" s="68" t="s">
        <v>75</v>
      </c>
      <c r="G3" s="72">
        <v>44773</v>
      </c>
    </row>
    <row r="4" spans="1:7" ht="24" customHeight="1" thickBot="1" x14ac:dyDescent="0.25">
      <c r="A4" s="83"/>
      <c r="B4" s="84"/>
      <c r="C4" s="92"/>
      <c r="D4" s="93"/>
      <c r="E4" s="94"/>
      <c r="F4" s="69" t="s">
        <v>76</v>
      </c>
      <c r="G4" s="67" t="s">
        <v>77</v>
      </c>
    </row>
    <row r="6" spans="1:7" ht="48" customHeight="1" x14ac:dyDescent="0.2">
      <c r="B6" s="85" t="s">
        <v>59</v>
      </c>
      <c r="C6" s="85"/>
      <c r="D6" s="85"/>
      <c r="E6" s="85"/>
    </row>
    <row r="8" spans="1:7" ht="27.75" customHeight="1" x14ac:dyDescent="0.2">
      <c r="B8" s="32" t="s">
        <v>4</v>
      </c>
      <c r="C8" s="95" t="s">
        <v>32</v>
      </c>
      <c r="D8" s="95"/>
      <c r="E8" s="32" t="s">
        <v>33</v>
      </c>
    </row>
    <row r="9" spans="1:7" ht="36" customHeight="1" x14ac:dyDescent="0.2">
      <c r="B9" s="32">
        <v>1</v>
      </c>
      <c r="C9" s="74" t="s">
        <v>63</v>
      </c>
      <c r="D9" s="74"/>
      <c r="E9" s="65" t="s">
        <v>34</v>
      </c>
    </row>
    <row r="10" spans="1:7" ht="36" customHeight="1" x14ac:dyDescent="0.2">
      <c r="B10" s="32">
        <v>2</v>
      </c>
      <c r="C10" s="74" t="s">
        <v>64</v>
      </c>
      <c r="D10" s="74"/>
      <c r="E10" s="65" t="s">
        <v>35</v>
      </c>
    </row>
    <row r="11" spans="1:7" ht="36" customHeight="1" x14ac:dyDescent="0.2">
      <c r="B11" s="32">
        <v>3</v>
      </c>
      <c r="C11" s="74" t="s">
        <v>65</v>
      </c>
      <c r="D11" s="74"/>
      <c r="E11" s="65" t="s">
        <v>36</v>
      </c>
    </row>
    <row r="12" spans="1:7" ht="36" customHeight="1" x14ac:dyDescent="0.2">
      <c r="B12" s="32">
        <v>4</v>
      </c>
      <c r="C12" s="74" t="s">
        <v>66</v>
      </c>
      <c r="D12" s="74"/>
      <c r="E12" s="65" t="s">
        <v>37</v>
      </c>
    </row>
    <row r="13" spans="1:7" ht="36" customHeight="1" x14ac:dyDescent="0.2">
      <c r="B13" s="32">
        <v>5</v>
      </c>
      <c r="C13" s="74" t="s">
        <v>67</v>
      </c>
      <c r="D13" s="74"/>
      <c r="E13" s="65" t="s">
        <v>38</v>
      </c>
    </row>
    <row r="14" spans="1:7" ht="36" customHeight="1" x14ac:dyDescent="0.2">
      <c r="B14" s="32">
        <v>6</v>
      </c>
      <c r="C14" s="74" t="s">
        <v>68</v>
      </c>
      <c r="D14" s="74"/>
      <c r="E14" s="65" t="s">
        <v>39</v>
      </c>
    </row>
    <row r="15" spans="1:7" ht="36" customHeight="1" x14ac:dyDescent="0.2">
      <c r="B15" s="32">
        <v>7</v>
      </c>
      <c r="C15" s="74" t="s">
        <v>69</v>
      </c>
      <c r="D15" s="74"/>
      <c r="E15" s="65" t="s">
        <v>40</v>
      </c>
    </row>
    <row r="16" spans="1:7" ht="36" customHeight="1" x14ac:dyDescent="0.2">
      <c r="B16" s="32">
        <v>8</v>
      </c>
      <c r="C16" s="73" t="s">
        <v>70</v>
      </c>
      <c r="D16" s="73"/>
      <c r="E16" s="65" t="s">
        <v>41</v>
      </c>
    </row>
    <row r="17" spans="2:5" ht="36" customHeight="1" x14ac:dyDescent="0.2">
      <c r="B17" s="32">
        <v>9</v>
      </c>
      <c r="C17" s="73" t="s">
        <v>71</v>
      </c>
      <c r="D17" s="73"/>
      <c r="E17" s="65" t="s">
        <v>42</v>
      </c>
    </row>
    <row r="18" spans="2:5" ht="36" customHeight="1" x14ac:dyDescent="0.2">
      <c r="B18" s="32">
        <v>10</v>
      </c>
      <c r="C18" s="73" t="s">
        <v>73</v>
      </c>
      <c r="D18" s="73"/>
      <c r="E18" s="65" t="s">
        <v>43</v>
      </c>
    </row>
    <row r="19" spans="2:5" ht="36" customHeight="1" x14ac:dyDescent="0.2">
      <c r="B19" s="32">
        <v>11</v>
      </c>
      <c r="C19" s="73" t="s">
        <v>72</v>
      </c>
      <c r="D19" s="73"/>
      <c r="E19" s="65" t="s">
        <v>44</v>
      </c>
    </row>
    <row r="20" spans="2:5" ht="84" customHeight="1" x14ac:dyDescent="0.2">
      <c r="B20" s="32">
        <v>12</v>
      </c>
      <c r="C20" s="74" t="s">
        <v>5</v>
      </c>
      <c r="D20" s="74"/>
      <c r="E20" s="65" t="s">
        <v>45</v>
      </c>
    </row>
    <row r="21" spans="2:5" ht="285" x14ac:dyDescent="0.2">
      <c r="B21" s="32">
        <v>13</v>
      </c>
      <c r="C21" s="74" t="s">
        <v>6</v>
      </c>
      <c r="D21" s="74"/>
      <c r="E21" s="65" t="s">
        <v>46</v>
      </c>
    </row>
    <row r="22" spans="2:5" ht="36" customHeight="1" x14ac:dyDescent="0.2">
      <c r="B22" s="32">
        <v>14</v>
      </c>
      <c r="C22" s="73" t="s">
        <v>61</v>
      </c>
      <c r="D22" s="74"/>
      <c r="E22" s="65" t="s">
        <v>47</v>
      </c>
    </row>
    <row r="23" spans="2:5" ht="36" customHeight="1" x14ac:dyDescent="0.2">
      <c r="B23" s="32">
        <v>15</v>
      </c>
      <c r="C23" s="74" t="s">
        <v>27</v>
      </c>
      <c r="D23" s="74"/>
      <c r="E23" s="65" t="s">
        <v>48</v>
      </c>
    </row>
    <row r="24" spans="2:5" ht="36" customHeight="1" x14ac:dyDescent="0.2">
      <c r="B24" s="32">
        <v>16</v>
      </c>
      <c r="C24" s="74" t="s">
        <v>24</v>
      </c>
      <c r="D24" s="74"/>
      <c r="E24" s="65" t="s">
        <v>60</v>
      </c>
    </row>
    <row r="25" spans="2:5" ht="36" customHeight="1" x14ac:dyDescent="0.2">
      <c r="B25" s="32">
        <v>17</v>
      </c>
      <c r="C25" s="74" t="s">
        <v>28</v>
      </c>
      <c r="D25" s="74"/>
      <c r="E25" s="65" t="s">
        <v>49</v>
      </c>
    </row>
    <row r="26" spans="2:5" ht="36" customHeight="1" x14ac:dyDescent="0.2">
      <c r="B26" s="32">
        <v>18</v>
      </c>
      <c r="C26" s="73" t="s">
        <v>62</v>
      </c>
      <c r="D26" s="73"/>
      <c r="E26" s="65" t="s">
        <v>60</v>
      </c>
    </row>
    <row r="27" spans="2:5" ht="42.75" x14ac:dyDescent="0.2">
      <c r="B27" s="32">
        <v>19</v>
      </c>
      <c r="C27" s="73" t="s">
        <v>7</v>
      </c>
      <c r="D27" s="73"/>
      <c r="E27" s="65" t="s">
        <v>50</v>
      </c>
    </row>
    <row r="28" spans="2:5" ht="36" customHeight="1" x14ac:dyDescent="0.2">
      <c r="B28" s="32">
        <v>20</v>
      </c>
      <c r="C28" s="73" t="s">
        <v>51</v>
      </c>
      <c r="D28" s="73"/>
      <c r="E28" s="65" t="s">
        <v>60</v>
      </c>
    </row>
    <row r="29" spans="2:5" ht="36" customHeight="1" x14ac:dyDescent="0.2">
      <c r="B29" s="32">
        <v>21</v>
      </c>
      <c r="C29" s="73" t="s">
        <v>22</v>
      </c>
      <c r="D29" s="73"/>
      <c r="E29" s="65" t="s">
        <v>60</v>
      </c>
    </row>
    <row r="30" spans="2:5" ht="36" customHeight="1" x14ac:dyDescent="0.2">
      <c r="B30" s="32">
        <v>22</v>
      </c>
      <c r="C30" s="73" t="s">
        <v>58</v>
      </c>
      <c r="D30" s="73"/>
      <c r="E30" s="65" t="s">
        <v>60</v>
      </c>
    </row>
  </sheetData>
  <mergeCells count="28">
    <mergeCell ref="C26:D26"/>
    <mergeCell ref="G1:G2"/>
    <mergeCell ref="F1:F2"/>
    <mergeCell ref="A1:B4"/>
    <mergeCell ref="C14:D14"/>
    <mergeCell ref="B6:E6"/>
    <mergeCell ref="C1:E4"/>
    <mergeCell ref="C8:D8"/>
    <mergeCell ref="C10:D10"/>
    <mergeCell ref="C11:D11"/>
    <mergeCell ref="C12:D12"/>
    <mergeCell ref="C13:D13"/>
    <mergeCell ref="C28:D28"/>
    <mergeCell ref="C29:D29"/>
    <mergeCell ref="C30:D30"/>
    <mergeCell ref="C9:D9"/>
    <mergeCell ref="C15:D15"/>
    <mergeCell ref="C16:D16"/>
    <mergeCell ref="C17:D17"/>
    <mergeCell ref="C18:D18"/>
    <mergeCell ref="C19:D19"/>
    <mergeCell ref="C20:D20"/>
    <mergeCell ref="C27:D27"/>
    <mergeCell ref="C21:D21"/>
    <mergeCell ref="C22:D22"/>
    <mergeCell ref="C23:D23"/>
    <mergeCell ref="C24:D24"/>
    <mergeCell ref="C25:D25"/>
  </mergeCells>
  <pageMargins left="0.7" right="0.7" top="0.75" bottom="0.75" header="0.3" footer="0.3"/>
  <pageSetup paperSize="9" scale="64"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37"/>
  <sheetViews>
    <sheetView workbookViewId="0">
      <selection activeCell="A37" sqref="A37"/>
    </sheetView>
  </sheetViews>
  <sheetFormatPr baseColWidth="10" defaultRowHeight="15" x14ac:dyDescent="0.25"/>
  <sheetData>
    <row r="2" spans="1:1" x14ac:dyDescent="0.25">
      <c r="A2" s="31">
        <v>43466</v>
      </c>
    </row>
    <row r="3" spans="1:1" x14ac:dyDescent="0.25">
      <c r="A3" s="31">
        <v>43472</v>
      </c>
    </row>
    <row r="4" spans="1:1" x14ac:dyDescent="0.25">
      <c r="A4" s="31">
        <v>43549</v>
      </c>
    </row>
    <row r="5" spans="1:1" x14ac:dyDescent="0.25">
      <c r="A5" s="31">
        <v>43573</v>
      </c>
    </row>
    <row r="6" spans="1:1" x14ac:dyDescent="0.25">
      <c r="A6" s="31">
        <v>43574</v>
      </c>
    </row>
    <row r="7" spans="1:1" x14ac:dyDescent="0.25">
      <c r="A7" s="31">
        <v>43586</v>
      </c>
    </row>
    <row r="8" spans="1:1" x14ac:dyDescent="0.25">
      <c r="A8" s="31">
        <v>43619</v>
      </c>
    </row>
    <row r="9" spans="1:1" x14ac:dyDescent="0.25">
      <c r="A9" s="31">
        <v>43640</v>
      </c>
    </row>
    <row r="10" spans="1:1" x14ac:dyDescent="0.25">
      <c r="A10" s="31">
        <v>43647</v>
      </c>
    </row>
    <row r="11" spans="1:1" x14ac:dyDescent="0.25">
      <c r="A11" s="31">
        <v>43666</v>
      </c>
    </row>
    <row r="12" spans="1:1" x14ac:dyDescent="0.25">
      <c r="A12" s="31">
        <v>43684</v>
      </c>
    </row>
    <row r="13" spans="1:1" x14ac:dyDescent="0.25">
      <c r="A13" s="31">
        <v>43696</v>
      </c>
    </row>
    <row r="14" spans="1:1" x14ac:dyDescent="0.25">
      <c r="A14" s="31">
        <v>43752</v>
      </c>
    </row>
    <row r="15" spans="1:1" x14ac:dyDescent="0.25">
      <c r="A15" s="31">
        <v>43773</v>
      </c>
    </row>
    <row r="16" spans="1:1" x14ac:dyDescent="0.25">
      <c r="A16" s="31">
        <v>43780</v>
      </c>
    </row>
    <row r="17" spans="1:1" x14ac:dyDescent="0.25">
      <c r="A17" s="31">
        <v>43816</v>
      </c>
    </row>
    <row r="18" spans="1:1" x14ac:dyDescent="0.25">
      <c r="A18" s="31">
        <v>43824</v>
      </c>
    </row>
    <row r="19" spans="1:1" x14ac:dyDescent="0.25">
      <c r="A19" s="31">
        <v>43831</v>
      </c>
    </row>
    <row r="20" spans="1:1" x14ac:dyDescent="0.25">
      <c r="A20" s="31">
        <v>43836</v>
      </c>
    </row>
    <row r="21" spans="1:1" x14ac:dyDescent="0.25">
      <c r="A21" s="31">
        <v>43913</v>
      </c>
    </row>
    <row r="22" spans="1:1" x14ac:dyDescent="0.25">
      <c r="A22" s="31">
        <v>43930</v>
      </c>
    </row>
    <row r="23" spans="1:1" x14ac:dyDescent="0.25">
      <c r="A23" s="31">
        <v>43931</v>
      </c>
    </row>
    <row r="24" spans="1:1" x14ac:dyDescent="0.25">
      <c r="A24" s="31">
        <v>43952</v>
      </c>
    </row>
    <row r="25" spans="1:1" x14ac:dyDescent="0.25">
      <c r="A25" s="31">
        <v>43976</v>
      </c>
    </row>
    <row r="26" spans="1:1" x14ac:dyDescent="0.25">
      <c r="A26" s="31">
        <v>43997</v>
      </c>
    </row>
    <row r="27" spans="1:1" x14ac:dyDescent="0.25">
      <c r="A27" s="31">
        <v>44004</v>
      </c>
    </row>
    <row r="28" spans="1:1" x14ac:dyDescent="0.25">
      <c r="A28" s="31">
        <v>44011</v>
      </c>
    </row>
    <row r="29" spans="1:1" x14ac:dyDescent="0.25">
      <c r="A29" s="31">
        <v>44032</v>
      </c>
    </row>
    <row r="30" spans="1:1" x14ac:dyDescent="0.25">
      <c r="A30" s="31">
        <v>44050</v>
      </c>
    </row>
    <row r="31" spans="1:1" x14ac:dyDescent="0.25">
      <c r="A31" s="31">
        <v>44060</v>
      </c>
    </row>
    <row r="32" spans="1:1" x14ac:dyDescent="0.25">
      <c r="A32" s="31">
        <v>44116</v>
      </c>
    </row>
    <row r="33" spans="1:1" x14ac:dyDescent="0.25">
      <c r="A33" s="31">
        <v>44137</v>
      </c>
    </row>
    <row r="34" spans="1:1" x14ac:dyDescent="0.25">
      <c r="A34" s="31">
        <v>44151</v>
      </c>
    </row>
    <row r="35" spans="1:1" x14ac:dyDescent="0.25">
      <c r="A35" s="31">
        <v>44173</v>
      </c>
    </row>
    <row r="36" spans="1:1" x14ac:dyDescent="0.25">
      <c r="A36" s="31">
        <v>43816</v>
      </c>
    </row>
    <row r="37" spans="1:1" x14ac:dyDescent="0.25">
      <c r="A37" s="31">
        <v>44190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1"/>
  <sheetViews>
    <sheetView showGridLines="0" tabSelected="1" showRuler="0" zoomScaleNormal="100" workbookViewId="0">
      <selection activeCell="C1" sqref="C1:I4"/>
    </sheetView>
  </sheetViews>
  <sheetFormatPr baseColWidth="10" defaultRowHeight="15" x14ac:dyDescent="0.25"/>
  <cols>
    <col min="1" max="1" width="5.140625" style="7" customWidth="1"/>
    <col min="2" max="2" width="29.42578125" style="1" bestFit="1" customWidth="1"/>
    <col min="3" max="3" width="19.28515625" style="1" customWidth="1"/>
    <col min="4" max="4" width="35.28515625" style="1" customWidth="1"/>
    <col min="5" max="5" width="14.7109375" style="5" customWidth="1"/>
    <col min="6" max="6" width="15" style="5" customWidth="1"/>
    <col min="7" max="7" width="15.42578125" style="5" customWidth="1"/>
    <col min="8" max="9" width="12.5703125" style="5" customWidth="1"/>
    <col min="10" max="10" width="23.28515625" style="1" customWidth="1"/>
    <col min="11" max="11" width="6.140625" style="1" customWidth="1"/>
    <col min="12" max="12" width="19.5703125" style="1" customWidth="1"/>
    <col min="13" max="13" width="3" style="1" customWidth="1"/>
    <col min="14" max="16384" width="11.42578125" style="1"/>
  </cols>
  <sheetData>
    <row r="1" spans="1:12" ht="22.5" customHeight="1" x14ac:dyDescent="0.2">
      <c r="A1" s="155"/>
      <c r="B1" s="156"/>
      <c r="C1" s="168" t="s">
        <v>78</v>
      </c>
      <c r="D1" s="87"/>
      <c r="E1" s="87"/>
      <c r="F1" s="87"/>
      <c r="G1" s="87"/>
      <c r="H1" s="87"/>
      <c r="I1" s="161"/>
      <c r="J1" s="166" t="s">
        <v>0</v>
      </c>
      <c r="K1" s="137">
        <v>2</v>
      </c>
      <c r="L1" s="138"/>
    </row>
    <row r="2" spans="1:12" ht="22.5" customHeight="1" x14ac:dyDescent="0.2">
      <c r="A2" s="157"/>
      <c r="B2" s="158"/>
      <c r="C2" s="162"/>
      <c r="D2" s="90"/>
      <c r="E2" s="90"/>
      <c r="F2" s="90"/>
      <c r="G2" s="90"/>
      <c r="H2" s="90"/>
      <c r="I2" s="163"/>
      <c r="J2" s="167"/>
      <c r="K2" s="139"/>
      <c r="L2" s="140"/>
    </row>
    <row r="3" spans="1:12" ht="22.5" customHeight="1" x14ac:dyDescent="0.2">
      <c r="A3" s="157"/>
      <c r="B3" s="158"/>
      <c r="C3" s="162"/>
      <c r="D3" s="90"/>
      <c r="E3" s="90"/>
      <c r="F3" s="90"/>
      <c r="G3" s="90"/>
      <c r="H3" s="90"/>
      <c r="I3" s="163"/>
      <c r="J3" s="70" t="s">
        <v>75</v>
      </c>
      <c r="K3" s="98">
        <v>44773</v>
      </c>
      <c r="L3" s="99"/>
    </row>
    <row r="4" spans="1:12" ht="22.5" customHeight="1" thickBot="1" x14ac:dyDescent="0.25">
      <c r="A4" s="159"/>
      <c r="B4" s="160"/>
      <c r="C4" s="164"/>
      <c r="D4" s="93"/>
      <c r="E4" s="93"/>
      <c r="F4" s="93"/>
      <c r="G4" s="93"/>
      <c r="H4" s="93"/>
      <c r="I4" s="165"/>
      <c r="J4" s="71" t="s">
        <v>76</v>
      </c>
      <c r="K4" s="100" t="s">
        <v>77</v>
      </c>
      <c r="L4" s="101"/>
    </row>
    <row r="5" spans="1:12" thickBot="1" x14ac:dyDescent="0.25">
      <c r="A5" s="17"/>
      <c r="B5" s="43"/>
      <c r="C5" s="2"/>
      <c r="D5" s="2"/>
      <c r="E5" s="2"/>
      <c r="F5" s="4"/>
      <c r="G5" s="4"/>
      <c r="H5" s="4"/>
      <c r="I5" s="4"/>
      <c r="J5" s="3"/>
      <c r="K5" s="3"/>
      <c r="L5" s="18"/>
    </row>
    <row r="6" spans="1:12" s="59" customFormat="1" ht="21.75" customHeight="1" x14ac:dyDescent="0.25">
      <c r="A6" s="56"/>
      <c r="B6" s="57" t="s">
        <v>2</v>
      </c>
      <c r="C6" s="121"/>
      <c r="D6" s="122"/>
      <c r="E6" s="122"/>
      <c r="F6" s="122"/>
      <c r="G6" s="122"/>
      <c r="H6" s="122"/>
      <c r="I6" s="122"/>
      <c r="J6" s="123"/>
      <c r="K6" s="58"/>
      <c r="L6" s="25"/>
    </row>
    <row r="7" spans="1:12" s="59" customFormat="1" ht="21.75" customHeight="1" x14ac:dyDescent="0.25">
      <c r="A7" s="56"/>
      <c r="B7" s="60" t="s">
        <v>10</v>
      </c>
      <c r="C7" s="145"/>
      <c r="D7" s="145"/>
      <c r="E7" s="145"/>
      <c r="F7" s="145"/>
      <c r="G7" s="145"/>
      <c r="H7" s="145"/>
      <c r="I7" s="145"/>
      <c r="J7" s="146"/>
      <c r="K7" s="58"/>
      <c r="L7" s="25"/>
    </row>
    <row r="8" spans="1:12" s="59" customFormat="1" ht="21.75" customHeight="1" x14ac:dyDescent="0.25">
      <c r="A8" s="56"/>
      <c r="B8" s="60" t="s">
        <v>9</v>
      </c>
      <c r="C8" s="124"/>
      <c r="D8" s="125"/>
      <c r="E8" s="125"/>
      <c r="F8" s="125"/>
      <c r="G8" s="125"/>
      <c r="H8" s="125"/>
      <c r="I8" s="125"/>
      <c r="J8" s="126"/>
      <c r="K8" s="58"/>
      <c r="L8" s="25"/>
    </row>
    <row r="9" spans="1:12" s="59" customFormat="1" ht="21.75" customHeight="1" x14ac:dyDescent="0.25">
      <c r="A9" s="56"/>
      <c r="B9" s="60" t="s">
        <v>3</v>
      </c>
      <c r="C9" s="124"/>
      <c r="D9" s="125"/>
      <c r="E9" s="125"/>
      <c r="F9" s="125"/>
      <c r="G9" s="125"/>
      <c r="H9" s="125"/>
      <c r="I9" s="125"/>
      <c r="J9" s="126"/>
      <c r="K9" s="58"/>
      <c r="L9" s="25"/>
    </row>
    <row r="10" spans="1:12" s="59" customFormat="1" ht="21.75" customHeight="1" thickBot="1" x14ac:dyDescent="0.3">
      <c r="A10" s="56"/>
      <c r="B10" s="61" t="s">
        <v>1</v>
      </c>
      <c r="C10" s="147"/>
      <c r="D10" s="147"/>
      <c r="E10" s="147"/>
      <c r="F10" s="147"/>
      <c r="G10" s="147"/>
      <c r="H10" s="147"/>
      <c r="I10" s="147"/>
      <c r="J10" s="148"/>
      <c r="K10" s="58"/>
      <c r="L10" s="25"/>
    </row>
    <row r="11" spans="1:12" ht="8.25" customHeight="1" x14ac:dyDescent="0.25">
      <c r="A11" s="16"/>
      <c r="B11" s="10"/>
      <c r="C11" s="10"/>
      <c r="D11" s="10"/>
      <c r="E11" s="19"/>
      <c r="F11" s="19"/>
      <c r="G11" s="19"/>
      <c r="H11" s="19"/>
      <c r="I11" s="19"/>
      <c r="J11" s="10"/>
      <c r="K11" s="10"/>
      <c r="L11" s="20"/>
    </row>
    <row r="12" spans="1:12" ht="16.5" thickBot="1" x14ac:dyDescent="0.3">
      <c r="A12" s="16"/>
      <c r="B12" s="102" t="s">
        <v>26</v>
      </c>
      <c r="C12" s="102"/>
      <c r="D12" s="102"/>
      <c r="E12" s="102"/>
      <c r="F12" s="102"/>
      <c r="G12" s="102"/>
      <c r="H12" s="102"/>
      <c r="I12" s="102"/>
      <c r="J12" s="102"/>
      <c r="K12" s="10"/>
      <c r="L12" s="20"/>
    </row>
    <row r="13" spans="1:12" ht="21.75" customHeight="1" x14ac:dyDescent="0.25">
      <c r="A13" s="16"/>
      <c r="B13" s="130" t="s">
        <v>11</v>
      </c>
      <c r="C13" s="131"/>
      <c r="D13" s="127"/>
      <c r="E13" s="128"/>
      <c r="F13" s="128"/>
      <c r="G13" s="128"/>
      <c r="H13" s="128"/>
      <c r="I13" s="128"/>
      <c r="J13" s="129"/>
      <c r="K13" s="10"/>
      <c r="L13" s="20"/>
    </row>
    <row r="14" spans="1:12" ht="21.75" customHeight="1" x14ac:dyDescent="0.25">
      <c r="A14" s="16"/>
      <c r="B14" s="149" t="s">
        <v>12</v>
      </c>
      <c r="C14" s="150"/>
      <c r="D14" s="29"/>
      <c r="E14" s="151"/>
      <c r="F14" s="152"/>
      <c r="G14" s="152"/>
      <c r="H14" s="153"/>
      <c r="I14" s="151"/>
      <c r="J14" s="154"/>
      <c r="K14" s="10"/>
      <c r="L14" s="20"/>
    </row>
    <row r="15" spans="1:12" ht="21.75" customHeight="1" x14ac:dyDescent="0.25">
      <c r="A15" s="16"/>
      <c r="B15" s="113" t="s">
        <v>13</v>
      </c>
      <c r="C15" s="114"/>
      <c r="D15" s="33"/>
      <c r="E15" s="141"/>
      <c r="F15" s="142"/>
      <c r="G15" s="142"/>
      <c r="H15" s="143"/>
      <c r="I15" s="141"/>
      <c r="J15" s="144"/>
      <c r="K15" s="10"/>
      <c r="L15" s="20"/>
    </row>
    <row r="16" spans="1:12" ht="21.75" customHeight="1" x14ac:dyDescent="0.25">
      <c r="A16" s="16"/>
      <c r="B16" s="115" t="s">
        <v>17</v>
      </c>
      <c r="C16" s="116"/>
      <c r="D16" s="34"/>
      <c r="E16" s="107"/>
      <c r="F16" s="108"/>
      <c r="G16" s="108"/>
      <c r="H16" s="109"/>
      <c r="I16" s="107"/>
      <c r="J16" s="110"/>
      <c r="K16" s="10"/>
      <c r="L16" s="20"/>
    </row>
    <row r="17" spans="1:12" ht="21.75" customHeight="1" x14ac:dyDescent="0.25">
      <c r="A17" s="16"/>
      <c r="B17" s="115" t="s">
        <v>14</v>
      </c>
      <c r="C17" s="116"/>
      <c r="D17" s="33"/>
      <c r="E17" s="141"/>
      <c r="F17" s="142"/>
      <c r="G17" s="142"/>
      <c r="H17" s="143"/>
      <c r="I17" s="141"/>
      <c r="J17" s="144"/>
      <c r="K17" s="10"/>
      <c r="L17" s="20"/>
    </row>
    <row r="18" spans="1:12" ht="21.75" customHeight="1" thickBot="1" x14ac:dyDescent="0.3">
      <c r="A18" s="16"/>
      <c r="B18" s="117" t="s">
        <v>18</v>
      </c>
      <c r="C18" s="118"/>
      <c r="D18" s="44">
        <f>WORKDAY(D17,D16,'FERIADOS 2019'!A2:A37)-1</f>
        <v>-1</v>
      </c>
      <c r="E18" s="103" t="str">
        <f>IF(E17&lt;&gt;"",WORKDAY(E17,E16,'FERIADOS 2019'!B2:B37)-1,"")</f>
        <v/>
      </c>
      <c r="F18" s="104"/>
      <c r="G18" s="104"/>
      <c r="H18" s="105"/>
      <c r="I18" s="103" t="str">
        <f>IF(I17&lt;&gt;"",WORKDAY(I17,I16,'FERIADOS 2019'!B2:B37)-1,"")</f>
        <v/>
      </c>
      <c r="J18" s="106"/>
      <c r="K18" s="10"/>
      <c r="L18" s="20"/>
    </row>
    <row r="19" spans="1:12" ht="6" customHeight="1" thickBot="1" x14ac:dyDescent="0.3">
      <c r="A19" s="16"/>
      <c r="B19" s="10"/>
      <c r="C19" s="10"/>
      <c r="D19" s="10"/>
      <c r="E19" s="19"/>
      <c r="F19" s="19"/>
      <c r="G19" s="19"/>
      <c r="H19" s="19"/>
      <c r="I19" s="19"/>
      <c r="J19" s="10"/>
      <c r="K19" s="10"/>
      <c r="L19" s="20"/>
    </row>
    <row r="20" spans="1:12" s="6" customFormat="1" ht="66" customHeight="1" thickBot="1" x14ac:dyDescent="0.3">
      <c r="A20" s="50" t="s">
        <v>4</v>
      </c>
      <c r="B20" s="132" t="s">
        <v>5</v>
      </c>
      <c r="C20" s="132"/>
      <c r="D20" s="37" t="s">
        <v>6</v>
      </c>
      <c r="E20" s="38" t="s">
        <v>52</v>
      </c>
      <c r="F20" s="38" t="s">
        <v>27</v>
      </c>
      <c r="G20" s="38" t="s">
        <v>24</v>
      </c>
      <c r="H20" s="38" t="s">
        <v>28</v>
      </c>
      <c r="I20" s="38" t="s">
        <v>53</v>
      </c>
      <c r="J20" s="132" t="s">
        <v>7</v>
      </c>
      <c r="K20" s="133"/>
      <c r="L20" s="134"/>
    </row>
    <row r="21" spans="1:12" x14ac:dyDescent="0.25">
      <c r="A21" s="52">
        <v>1</v>
      </c>
      <c r="B21" s="135"/>
      <c r="C21" s="135"/>
      <c r="D21" s="40"/>
      <c r="E21" s="41"/>
      <c r="F21" s="42"/>
      <c r="G21" s="45">
        <f>WORKDAY(F21,E21,'FERIADOS 2019'!$A$2:$A$37)-1</f>
        <v>-1</v>
      </c>
      <c r="H21" s="42"/>
      <c r="I21" s="49" t="e">
        <f>IF(H21&lt;&gt;"",NETWORKDAYS(F21,H21,'FERIADOS 2019'!$A$2:$A$37),NETWORKDAYS(F21,G21,'FERIADOS 2019'!$A$2:$A$37))</f>
        <v>#NUM!</v>
      </c>
      <c r="J21" s="135"/>
      <c r="K21" s="135"/>
      <c r="L21" s="136"/>
    </row>
    <row r="22" spans="1:12" x14ac:dyDescent="0.25">
      <c r="A22" s="15">
        <v>2</v>
      </c>
      <c r="B22" s="111"/>
      <c r="C22" s="111"/>
      <c r="D22" s="26"/>
      <c r="E22" s="12"/>
      <c r="F22" s="39"/>
      <c r="G22" s="46">
        <f>WORKDAY(F22,E22,'FERIADOS 2019'!$A$2:$A$37)-1</f>
        <v>-1</v>
      </c>
      <c r="H22" s="39"/>
      <c r="I22" s="51" t="e">
        <f>IF(H22&lt;&gt;"",NETWORKDAYS(F22,H22,'FERIADOS 2019'!$A$2:$A$37),NETWORKDAYS(F22,G22,'FERIADOS 2019'!$A$2:$A$37))</f>
        <v>#NUM!</v>
      </c>
      <c r="J22" s="111"/>
      <c r="K22" s="111"/>
      <c r="L22" s="112"/>
    </row>
    <row r="23" spans="1:12" x14ac:dyDescent="0.25">
      <c r="A23" s="15">
        <v>3</v>
      </c>
      <c r="B23" s="111"/>
      <c r="C23" s="111"/>
      <c r="D23" s="26"/>
      <c r="E23" s="12"/>
      <c r="F23" s="39"/>
      <c r="G23" s="46">
        <f>WORKDAY(F23,E23,'FERIADOS 2019'!$A$2:$A$37)-1</f>
        <v>-1</v>
      </c>
      <c r="H23" s="39"/>
      <c r="I23" s="51" t="e">
        <f>IF(H23&lt;&gt;"",NETWORKDAYS(F23,H23,'FERIADOS 2019'!$A$2:$A$37),NETWORKDAYS(F23,G23,'FERIADOS 2019'!$A$2:$A$37))</f>
        <v>#NUM!</v>
      </c>
      <c r="J23" s="111"/>
      <c r="K23" s="111"/>
      <c r="L23" s="112"/>
    </row>
    <row r="24" spans="1:12" x14ac:dyDescent="0.25">
      <c r="A24" s="15">
        <v>4</v>
      </c>
      <c r="B24" s="111"/>
      <c r="C24" s="111"/>
      <c r="D24" s="26"/>
      <c r="E24" s="12"/>
      <c r="F24" s="39"/>
      <c r="G24" s="46">
        <f>WORKDAY(F24,E24,'FERIADOS 2019'!$A$2:$A$37)-1</f>
        <v>-1</v>
      </c>
      <c r="H24" s="39"/>
      <c r="I24" s="51" t="e">
        <f>IF(H24&lt;&gt;"",NETWORKDAYS(F24,H24,'FERIADOS 2019'!$A$2:$A$37),NETWORKDAYS(F24,G24,'FERIADOS 2019'!$A$2:$A$37))</f>
        <v>#NUM!</v>
      </c>
      <c r="J24" s="111"/>
      <c r="K24" s="111"/>
      <c r="L24" s="112"/>
    </row>
    <row r="25" spans="1:12" x14ac:dyDescent="0.25">
      <c r="A25" s="15">
        <v>5</v>
      </c>
      <c r="B25" s="111"/>
      <c r="C25" s="111"/>
      <c r="D25" s="26"/>
      <c r="E25" s="12"/>
      <c r="F25" s="39"/>
      <c r="G25" s="46">
        <f>WORKDAY(F25,E25,'FERIADOS 2019'!$A$2:$A$37)-1</f>
        <v>-1</v>
      </c>
      <c r="H25" s="39"/>
      <c r="I25" s="51" t="e">
        <f>IF(H25&lt;&gt;"",NETWORKDAYS(F25,H25,'FERIADOS 2019'!$A$2:$A$37),NETWORKDAYS(F25,G25,'FERIADOS 2019'!$A$2:$A$37))</f>
        <v>#NUM!</v>
      </c>
      <c r="J25" s="111"/>
      <c r="K25" s="111"/>
      <c r="L25" s="112"/>
    </row>
    <row r="26" spans="1:12" x14ac:dyDescent="0.25">
      <c r="A26" s="15">
        <v>6</v>
      </c>
      <c r="B26" s="111"/>
      <c r="C26" s="111"/>
      <c r="D26" s="26"/>
      <c r="E26" s="12"/>
      <c r="F26" s="12"/>
      <c r="G26" s="46">
        <f>WORKDAY(F26,E26,'FERIADOS 2019'!$A$2:$A$37)-1</f>
        <v>-1</v>
      </c>
      <c r="H26" s="12"/>
      <c r="I26" s="51" t="e">
        <f>IF(H26&lt;&gt;"",NETWORKDAYS(F26,H26,'FERIADOS 2019'!$A$2:$A$37),NETWORKDAYS(F26,G26,'FERIADOS 2019'!$A$2:$A$37))</f>
        <v>#NUM!</v>
      </c>
      <c r="J26" s="111"/>
      <c r="K26" s="111"/>
      <c r="L26" s="112"/>
    </row>
    <row r="27" spans="1:12" x14ac:dyDescent="0.25">
      <c r="A27" s="15">
        <v>7</v>
      </c>
      <c r="B27" s="111"/>
      <c r="C27" s="111"/>
      <c r="D27" s="26"/>
      <c r="E27" s="12"/>
      <c r="F27" s="12"/>
      <c r="G27" s="46">
        <f>WORKDAY(F27,E27,'FERIADOS 2019'!$A$2:$A$37)-1</f>
        <v>-1</v>
      </c>
      <c r="H27" s="12"/>
      <c r="I27" s="51" t="e">
        <f>IF(H27&lt;&gt;"",NETWORKDAYS(F27,H27,'FERIADOS 2019'!$A$2:$A$37),NETWORKDAYS(F27,G27,'FERIADOS 2019'!$A$2:$A$37))</f>
        <v>#NUM!</v>
      </c>
      <c r="J27" s="111"/>
      <c r="K27" s="111"/>
      <c r="L27" s="112"/>
    </row>
    <row r="28" spans="1:12" x14ac:dyDescent="0.25">
      <c r="A28" s="15">
        <v>8</v>
      </c>
      <c r="B28" s="111"/>
      <c r="C28" s="111"/>
      <c r="D28" s="26"/>
      <c r="E28" s="12"/>
      <c r="F28" s="12"/>
      <c r="G28" s="46">
        <f>WORKDAY(F28,E28,'FERIADOS 2019'!$A$2:$A$37)-1</f>
        <v>-1</v>
      </c>
      <c r="H28" s="12"/>
      <c r="I28" s="51" t="e">
        <f>IF(H28&lt;&gt;"",NETWORKDAYS(F28,H28,'FERIADOS 2019'!$A$2:$A$37),NETWORKDAYS(F28,G28,'FERIADOS 2019'!$A$2:$A$37))</f>
        <v>#NUM!</v>
      </c>
      <c r="J28" s="111"/>
      <c r="K28" s="111"/>
      <c r="L28" s="112"/>
    </row>
    <row r="29" spans="1:12" x14ac:dyDescent="0.25">
      <c r="A29" s="15">
        <v>9</v>
      </c>
      <c r="B29" s="111"/>
      <c r="C29" s="111"/>
      <c r="D29" s="26"/>
      <c r="E29" s="12"/>
      <c r="F29" s="12"/>
      <c r="G29" s="46">
        <f>WORKDAY(F29,E29,'FERIADOS 2019'!$A$2:$A$37)-1</f>
        <v>-1</v>
      </c>
      <c r="H29" s="12"/>
      <c r="I29" s="51" t="e">
        <f>IF(H29&lt;&gt;"",NETWORKDAYS(F29,H29,'FERIADOS 2019'!$A$2:$A$37),NETWORKDAYS(F29,G29,'FERIADOS 2019'!$A$2:$A$37))</f>
        <v>#NUM!</v>
      </c>
      <c r="J29" s="111"/>
      <c r="K29" s="111"/>
      <c r="L29" s="112"/>
    </row>
    <row r="30" spans="1:12" x14ac:dyDescent="0.25">
      <c r="A30" s="15">
        <v>10</v>
      </c>
      <c r="B30" s="111"/>
      <c r="C30" s="111"/>
      <c r="D30" s="26"/>
      <c r="E30" s="12"/>
      <c r="F30" s="12"/>
      <c r="G30" s="46">
        <f>WORKDAY(F30,E30,'FERIADOS 2019'!$A$2:$A$37)-1</f>
        <v>-1</v>
      </c>
      <c r="H30" s="12"/>
      <c r="I30" s="51" t="e">
        <f>IF(H30&lt;&gt;"",NETWORKDAYS(F30,H30,'FERIADOS 2019'!$A$2:$A$37),NETWORKDAYS(F30,G30,'FERIADOS 2019'!$A$2:$A$37))</f>
        <v>#NUM!</v>
      </c>
      <c r="J30" s="111"/>
      <c r="K30" s="111"/>
      <c r="L30" s="112"/>
    </row>
    <row r="31" spans="1:12" x14ac:dyDescent="0.25">
      <c r="A31" s="15">
        <v>11</v>
      </c>
      <c r="B31" s="111"/>
      <c r="C31" s="111"/>
      <c r="D31" s="26"/>
      <c r="E31" s="12"/>
      <c r="F31" s="12"/>
      <c r="G31" s="46">
        <f>WORKDAY(F31,E31,'FERIADOS 2019'!$A$2:$A$37)-1</f>
        <v>-1</v>
      </c>
      <c r="H31" s="12"/>
      <c r="I31" s="51" t="e">
        <f>IF(H31&lt;&gt;"",NETWORKDAYS(F31,H31,'FERIADOS 2019'!$A$2:$A$37),NETWORKDAYS(F31,G31,'FERIADOS 2019'!$A$2:$A$37))</f>
        <v>#NUM!</v>
      </c>
      <c r="J31" s="111"/>
      <c r="K31" s="111"/>
      <c r="L31" s="112"/>
    </row>
    <row r="32" spans="1:12" x14ac:dyDescent="0.25">
      <c r="A32" s="15">
        <v>12</v>
      </c>
      <c r="B32" s="111"/>
      <c r="C32" s="111"/>
      <c r="D32" s="26"/>
      <c r="E32" s="12"/>
      <c r="F32" s="12"/>
      <c r="G32" s="46">
        <f>WORKDAY(F32,E32,'FERIADOS 2019'!$A$2:$A$37)-1</f>
        <v>-1</v>
      </c>
      <c r="H32" s="12"/>
      <c r="I32" s="51" t="e">
        <f>IF(H32&lt;&gt;"",NETWORKDAYS(F32,H32,'FERIADOS 2019'!$A$2:$A$37),NETWORKDAYS(F32,G32,'FERIADOS 2019'!$A$2:$A$37))</f>
        <v>#NUM!</v>
      </c>
      <c r="J32" s="111"/>
      <c r="K32" s="111"/>
      <c r="L32" s="112"/>
    </row>
    <row r="33" spans="1:12" x14ac:dyDescent="0.25">
      <c r="A33" s="15">
        <v>13</v>
      </c>
      <c r="B33" s="111"/>
      <c r="C33" s="111"/>
      <c r="D33" s="26"/>
      <c r="E33" s="12"/>
      <c r="F33" s="12"/>
      <c r="G33" s="46">
        <f>WORKDAY(F33,E33,'FERIADOS 2019'!$A$2:$A$37)-1</f>
        <v>-1</v>
      </c>
      <c r="H33" s="12"/>
      <c r="I33" s="51" t="e">
        <f>IF(H33&lt;&gt;"",NETWORKDAYS(F33,H33,'FERIADOS 2019'!$A$2:$A$37),NETWORKDAYS(F33,G33,'FERIADOS 2019'!$A$2:$A$37))</f>
        <v>#NUM!</v>
      </c>
      <c r="J33" s="111"/>
      <c r="K33" s="111"/>
      <c r="L33" s="112"/>
    </row>
    <row r="34" spans="1:12" x14ac:dyDescent="0.25">
      <c r="A34" s="15">
        <v>14</v>
      </c>
      <c r="B34" s="111"/>
      <c r="C34" s="111"/>
      <c r="D34" s="26"/>
      <c r="E34" s="12"/>
      <c r="F34" s="12"/>
      <c r="G34" s="46">
        <f>WORKDAY(F34,E34,'FERIADOS 2019'!$A$2:$A$37)-1</f>
        <v>-1</v>
      </c>
      <c r="H34" s="12"/>
      <c r="I34" s="51" t="e">
        <f>IF(H34&lt;&gt;"",NETWORKDAYS(F34,H34,'FERIADOS 2019'!$A$2:$A$37),NETWORKDAYS(F34,G34,'FERIADOS 2019'!$A$2:$A$37))</f>
        <v>#NUM!</v>
      </c>
      <c r="J34" s="111"/>
      <c r="K34" s="111"/>
      <c r="L34" s="112"/>
    </row>
    <row r="35" spans="1:12" x14ac:dyDescent="0.25">
      <c r="A35" s="15">
        <v>15</v>
      </c>
      <c r="B35" s="111"/>
      <c r="C35" s="111"/>
      <c r="D35" s="26"/>
      <c r="E35" s="12"/>
      <c r="F35" s="12"/>
      <c r="G35" s="46">
        <f>WORKDAY(F35,E35,'FERIADOS 2019'!$A$2:$A$37)-1</f>
        <v>-1</v>
      </c>
      <c r="H35" s="12"/>
      <c r="I35" s="51" t="e">
        <f>IF(H35&lt;&gt;"",NETWORKDAYS(F35,H35,'FERIADOS 2019'!$A$2:$A$37),NETWORKDAYS(F35,G35,'FERIADOS 2019'!$A$2:$A$37))</f>
        <v>#NUM!</v>
      </c>
      <c r="J35" s="111"/>
      <c r="K35" s="111"/>
      <c r="L35" s="112"/>
    </row>
    <row r="36" spans="1:12" x14ac:dyDescent="0.25">
      <c r="A36" s="15">
        <v>16</v>
      </c>
      <c r="B36" s="111"/>
      <c r="C36" s="111"/>
      <c r="D36" s="26"/>
      <c r="E36" s="12"/>
      <c r="F36" s="12"/>
      <c r="G36" s="46">
        <f>WORKDAY(F36,E36,'FERIADOS 2019'!$A$2:$A$37)-1</f>
        <v>-1</v>
      </c>
      <c r="H36" s="12"/>
      <c r="I36" s="51" t="e">
        <f>IF(H36&lt;&gt;"",NETWORKDAYS(F36,H36,'FERIADOS 2019'!$A$2:$A$37),NETWORKDAYS(F36,G36,'FERIADOS 2019'!$A$2:$A$37))</f>
        <v>#NUM!</v>
      </c>
      <c r="J36" s="111"/>
      <c r="K36" s="111"/>
      <c r="L36" s="112"/>
    </row>
    <row r="37" spans="1:12" x14ac:dyDescent="0.25">
      <c r="A37" s="15">
        <v>17</v>
      </c>
      <c r="B37" s="111"/>
      <c r="C37" s="111"/>
      <c r="D37" s="26"/>
      <c r="E37" s="12"/>
      <c r="F37" s="12"/>
      <c r="G37" s="46">
        <f>WORKDAY(F37,E37,'FERIADOS 2019'!$A$2:$A$37)-1</f>
        <v>-1</v>
      </c>
      <c r="H37" s="12"/>
      <c r="I37" s="51" t="e">
        <f>IF(H37&lt;&gt;"",NETWORKDAYS(F37,H37,'FERIADOS 2019'!$A$2:$A$37),NETWORKDAYS(F37,G37,'FERIADOS 2019'!$A$2:$A$37))</f>
        <v>#NUM!</v>
      </c>
      <c r="J37" s="111"/>
      <c r="K37" s="111"/>
      <c r="L37" s="112"/>
    </row>
    <row r="38" spans="1:12" x14ac:dyDescent="0.25">
      <c r="A38" s="15">
        <v>18</v>
      </c>
      <c r="B38" s="111"/>
      <c r="C38" s="111"/>
      <c r="D38" s="26"/>
      <c r="E38" s="12"/>
      <c r="F38" s="12"/>
      <c r="G38" s="46">
        <f>WORKDAY(F38,E38,'FERIADOS 2019'!$A$2:$A$37)-1</f>
        <v>-1</v>
      </c>
      <c r="H38" s="12"/>
      <c r="I38" s="51" t="e">
        <f>IF(H38&lt;&gt;"",NETWORKDAYS(F38,H38,'FERIADOS 2019'!$A$2:$A$37),NETWORKDAYS(F38,G38,'FERIADOS 2019'!$A$2:$A$37))</f>
        <v>#NUM!</v>
      </c>
      <c r="J38" s="111"/>
      <c r="K38" s="111"/>
      <c r="L38" s="112"/>
    </row>
    <row r="39" spans="1:12" x14ac:dyDescent="0.25">
      <c r="A39" s="15">
        <v>19</v>
      </c>
      <c r="B39" s="111"/>
      <c r="C39" s="111"/>
      <c r="D39" s="26"/>
      <c r="E39" s="12"/>
      <c r="F39" s="12"/>
      <c r="G39" s="46">
        <f>WORKDAY(F39,E39,'FERIADOS 2019'!$A$2:$A$37)-1</f>
        <v>-1</v>
      </c>
      <c r="H39" s="12"/>
      <c r="I39" s="51" t="e">
        <f>IF(H39&lt;&gt;"",NETWORKDAYS(F39,H39,'FERIADOS 2019'!$A$2:$A$37),NETWORKDAYS(F39,G39,'FERIADOS 2019'!$A$2:$A$37))</f>
        <v>#NUM!</v>
      </c>
      <c r="J39" s="111"/>
      <c r="K39" s="111"/>
      <c r="L39" s="112"/>
    </row>
    <row r="40" spans="1:12" ht="15" customHeight="1" thickBot="1" x14ac:dyDescent="0.3">
      <c r="A40" s="53">
        <v>20</v>
      </c>
      <c r="B40" s="119"/>
      <c r="C40" s="119"/>
      <c r="D40" s="27"/>
      <c r="E40" s="13"/>
      <c r="F40" s="13"/>
      <c r="G40" s="54">
        <f>WORKDAY(F40,E40,'FERIADOS 2019'!$A$2:$A$37)-1</f>
        <v>-1</v>
      </c>
      <c r="H40" s="13"/>
      <c r="I40" s="55" t="e">
        <f>IF(H40&lt;&gt;"",NETWORKDAYS(F40,H40,'FERIADOS 2019'!$A$2:$A$37),NETWORKDAYS(F40,G40,'FERIADOS 2019'!$A$2:$A$37))</f>
        <v>#NUM!</v>
      </c>
      <c r="J40" s="119"/>
      <c r="K40" s="119"/>
      <c r="L40" s="120"/>
    </row>
    <row r="41" spans="1:12" ht="15.75" thickBot="1" x14ac:dyDescent="0.3">
      <c r="A41" s="16"/>
      <c r="B41" s="9"/>
      <c r="C41" s="9"/>
      <c r="D41" s="10"/>
      <c r="E41" s="14"/>
      <c r="F41" s="19"/>
      <c r="G41" s="19"/>
      <c r="H41" s="19"/>
      <c r="I41" s="19"/>
      <c r="J41" s="9"/>
      <c r="K41" s="10"/>
      <c r="L41" s="21"/>
    </row>
    <row r="42" spans="1:12" ht="15.75" customHeight="1" thickBot="1" x14ac:dyDescent="0.3">
      <c r="A42" s="16"/>
      <c r="B42" s="97" t="s">
        <v>54</v>
      </c>
      <c r="C42" s="97"/>
      <c r="D42" s="30" t="s">
        <v>15</v>
      </c>
      <c r="E42" s="47">
        <f>SUM(E21:E40)</f>
        <v>0</v>
      </c>
      <c r="F42" s="22" t="s">
        <v>8</v>
      </c>
      <c r="G42" s="22"/>
      <c r="H42" s="28" t="s">
        <v>16</v>
      </c>
      <c r="I42" s="47" t="e">
        <f>SUM(I21:I40)</f>
        <v>#NUM!</v>
      </c>
      <c r="J42" s="22" t="s">
        <v>8</v>
      </c>
      <c r="K42" s="10"/>
      <c r="L42" s="20"/>
    </row>
    <row r="43" spans="1:12" ht="15.75" customHeight="1" thickBot="1" x14ac:dyDescent="0.3">
      <c r="A43" s="16"/>
      <c r="B43" s="11"/>
      <c r="C43" s="11"/>
      <c r="D43" s="11"/>
      <c r="E43" s="19"/>
      <c r="F43" s="19"/>
      <c r="G43" s="19"/>
      <c r="H43" s="19"/>
      <c r="I43" s="19"/>
      <c r="J43" s="10"/>
      <c r="K43" s="10"/>
      <c r="L43" s="20"/>
    </row>
    <row r="44" spans="1:12" ht="15.75" customHeight="1" thickBot="1" x14ac:dyDescent="0.3">
      <c r="A44" s="16"/>
      <c r="B44" s="97" t="s">
        <v>55</v>
      </c>
      <c r="C44" s="97"/>
      <c r="D44" s="30" t="s">
        <v>56</v>
      </c>
      <c r="E44" s="48">
        <f>WORKDAY(D17,E42,'FERIADOS 2019'!A2:A37)</f>
        <v>0</v>
      </c>
      <c r="F44" s="35" t="s">
        <v>23</v>
      </c>
      <c r="G44" s="35"/>
      <c r="H44" s="28" t="s">
        <v>16</v>
      </c>
      <c r="I44" s="48" t="e">
        <f>WORKDAY(D17,I42,'FERIADOS 2019'!A2:A37)</f>
        <v>#NUM!</v>
      </c>
      <c r="J44" s="36" t="s">
        <v>23</v>
      </c>
      <c r="K44" s="10"/>
      <c r="L44" s="20"/>
    </row>
    <row r="45" spans="1:12" ht="15.75" customHeight="1" thickBot="1" x14ac:dyDescent="0.3">
      <c r="A45" s="16"/>
      <c r="B45" s="11"/>
      <c r="C45" s="11"/>
      <c r="D45" s="30"/>
      <c r="E45" s="19"/>
      <c r="F45" s="19"/>
      <c r="G45" s="19"/>
      <c r="H45" s="19"/>
      <c r="I45" s="19"/>
      <c r="J45" s="10"/>
      <c r="K45" s="10"/>
      <c r="L45" s="20"/>
    </row>
    <row r="46" spans="1:12" ht="15.75" customHeight="1" thickBot="1" x14ac:dyDescent="0.3">
      <c r="A46" s="16"/>
      <c r="B46" s="97" t="s">
        <v>57</v>
      </c>
      <c r="C46" s="97"/>
      <c r="D46" s="30" t="s">
        <v>15</v>
      </c>
      <c r="E46" s="47" t="e">
        <f>NETWORKDAYS(E44,IF(I18&lt;&gt;"",I18,IF(E18&lt;&gt;"",E18,D18)),'FERIADOS 2019'!$A$2:$A$37)</f>
        <v>#NUM!</v>
      </c>
      <c r="F46" s="22" t="s">
        <v>8</v>
      </c>
      <c r="G46" s="19"/>
      <c r="H46" s="28" t="s">
        <v>16</v>
      </c>
      <c r="I46" s="47" t="e">
        <f>NETWORKDAYS(I44,IF(I18&lt;&gt;"",I18,IF(E18&lt;&gt;"",E18,D18)),'FERIADOS 2019'!$A$2:$A$37)</f>
        <v>#NUM!</v>
      </c>
      <c r="J46" s="22" t="s">
        <v>8</v>
      </c>
      <c r="K46" s="10"/>
      <c r="L46" s="20"/>
    </row>
    <row r="47" spans="1:12" ht="15.75" customHeight="1" x14ac:dyDescent="0.25">
      <c r="A47" s="16"/>
      <c r="B47" s="11"/>
      <c r="C47" s="11"/>
      <c r="D47" s="30"/>
      <c r="E47" s="19"/>
      <c r="F47" s="19"/>
      <c r="G47" s="19"/>
      <c r="H47" s="19"/>
      <c r="I47" s="19"/>
      <c r="J47" s="10"/>
      <c r="K47" s="10"/>
      <c r="L47" s="20"/>
    </row>
    <row r="48" spans="1:12" ht="15.75" customHeight="1" x14ac:dyDescent="0.25">
      <c r="A48" s="16"/>
      <c r="B48" s="11"/>
      <c r="C48" s="11"/>
      <c r="D48" s="30"/>
      <c r="E48" s="19"/>
      <c r="F48" s="19"/>
      <c r="G48" s="19"/>
      <c r="H48" s="19"/>
      <c r="I48" s="19"/>
      <c r="J48" s="10"/>
      <c r="K48" s="10"/>
      <c r="L48" s="20"/>
    </row>
    <row r="49" spans="1:12" ht="15.75" customHeight="1" x14ac:dyDescent="0.25">
      <c r="A49" s="16"/>
      <c r="B49" s="11"/>
      <c r="C49" s="11"/>
      <c r="D49" s="96" t="s">
        <v>25</v>
      </c>
      <c r="E49" s="62" t="s">
        <v>29</v>
      </c>
      <c r="F49" s="63" t="s">
        <v>30</v>
      </c>
      <c r="G49" s="64" t="s">
        <v>31</v>
      </c>
      <c r="I49" s="19"/>
      <c r="J49" s="10"/>
      <c r="K49" s="10"/>
      <c r="L49" s="20"/>
    </row>
    <row r="50" spans="1:12" x14ac:dyDescent="0.25">
      <c r="A50" s="16"/>
      <c r="B50" s="10"/>
      <c r="C50" s="10"/>
      <c r="D50" s="96"/>
      <c r="E50" s="32" t="s">
        <v>19</v>
      </c>
      <c r="F50" s="32" t="s">
        <v>20</v>
      </c>
      <c r="G50" s="32" t="s">
        <v>21</v>
      </c>
      <c r="I50" s="19"/>
      <c r="J50" s="10"/>
      <c r="K50" s="10"/>
      <c r="L50" s="20"/>
    </row>
    <row r="51" spans="1:12" ht="15.75" thickBot="1" x14ac:dyDescent="0.3">
      <c r="A51" s="23"/>
      <c r="B51" s="8"/>
      <c r="C51" s="8"/>
      <c r="D51" s="8"/>
      <c r="E51" s="14"/>
      <c r="F51" s="14"/>
      <c r="G51" s="14"/>
      <c r="H51" s="14"/>
      <c r="I51" s="14"/>
      <c r="J51" s="8"/>
      <c r="K51" s="8"/>
      <c r="L51" s="24"/>
    </row>
  </sheetData>
  <mergeCells count="75">
    <mergeCell ref="K1:L2"/>
    <mergeCell ref="E17:H17"/>
    <mergeCell ref="I17:J17"/>
    <mergeCell ref="C7:J7"/>
    <mergeCell ref="C10:J10"/>
    <mergeCell ref="B14:C14"/>
    <mergeCell ref="E14:H14"/>
    <mergeCell ref="I14:J14"/>
    <mergeCell ref="E15:H15"/>
    <mergeCell ref="I15:J15"/>
    <mergeCell ref="A1:B4"/>
    <mergeCell ref="C1:I4"/>
    <mergeCell ref="J1:J2"/>
    <mergeCell ref="B20:C20"/>
    <mergeCell ref="J20:L20"/>
    <mergeCell ref="B21:C21"/>
    <mergeCell ref="J21:L21"/>
    <mergeCell ref="B22:C22"/>
    <mergeCell ref="J22:L22"/>
    <mergeCell ref="B39:C39"/>
    <mergeCell ref="J34:L34"/>
    <mergeCell ref="B29:C29"/>
    <mergeCell ref="J29:L29"/>
    <mergeCell ref="B30:C30"/>
    <mergeCell ref="J30:L30"/>
    <mergeCell ref="B31:C31"/>
    <mergeCell ref="J31:L31"/>
    <mergeCell ref="B34:C34"/>
    <mergeCell ref="J32:L32"/>
    <mergeCell ref="B33:C33"/>
    <mergeCell ref="J33:L33"/>
    <mergeCell ref="B40:C40"/>
    <mergeCell ref="J40:L40"/>
    <mergeCell ref="C6:J6"/>
    <mergeCell ref="C9:J9"/>
    <mergeCell ref="B35:C35"/>
    <mergeCell ref="J35:L35"/>
    <mergeCell ref="B36:C36"/>
    <mergeCell ref="J36:L36"/>
    <mergeCell ref="B37:C37"/>
    <mergeCell ref="D13:J13"/>
    <mergeCell ref="B13:C13"/>
    <mergeCell ref="C8:J8"/>
    <mergeCell ref="J37:L37"/>
    <mergeCell ref="B38:C38"/>
    <mergeCell ref="J38:L38"/>
    <mergeCell ref="B16:C16"/>
    <mergeCell ref="B23:C23"/>
    <mergeCell ref="J23:L23"/>
    <mergeCell ref="B24:C24"/>
    <mergeCell ref="J24:L24"/>
    <mergeCell ref="B25:C25"/>
    <mergeCell ref="J25:L25"/>
    <mergeCell ref="B26:C26"/>
    <mergeCell ref="J26:L26"/>
    <mergeCell ref="B27:C27"/>
    <mergeCell ref="J27:L27"/>
    <mergeCell ref="B28:C28"/>
    <mergeCell ref="J28:L28"/>
    <mergeCell ref="D49:D50"/>
    <mergeCell ref="B46:C46"/>
    <mergeCell ref="K3:L3"/>
    <mergeCell ref="K4:L4"/>
    <mergeCell ref="B12:J12"/>
    <mergeCell ref="B42:C42"/>
    <mergeCell ref="B44:C44"/>
    <mergeCell ref="E18:H18"/>
    <mergeCell ref="I18:J18"/>
    <mergeCell ref="E16:H16"/>
    <mergeCell ref="I16:J16"/>
    <mergeCell ref="J39:L39"/>
    <mergeCell ref="B15:C15"/>
    <mergeCell ref="B17:C17"/>
    <mergeCell ref="B18:C18"/>
    <mergeCell ref="B32:C32"/>
  </mergeCells>
  <conditionalFormatting sqref="I42">
    <cfRule type="expression" dxfId="15" priority="41">
      <formula>$I$42&lt;5</formula>
    </cfRule>
  </conditionalFormatting>
  <conditionalFormatting sqref="E44">
    <cfRule type="expression" dxfId="14" priority="5">
      <formula>$D$16=""</formula>
    </cfRule>
    <cfRule type="expression" dxfId="13" priority="15">
      <formula>($D$18-$E$44)&lt;=3</formula>
    </cfRule>
    <cfRule type="expression" dxfId="12" priority="16">
      <formula>($D$18-$E$44)&lt;=7</formula>
    </cfRule>
    <cfRule type="expression" dxfId="11" priority="17">
      <formula>($D$18-$E$44)&gt;7</formula>
    </cfRule>
  </conditionalFormatting>
  <conditionalFormatting sqref="I44">
    <cfRule type="expression" dxfId="10" priority="12">
      <formula>($D$18-$I$44)&lt;=3</formula>
    </cfRule>
    <cfRule type="expression" dxfId="9" priority="13">
      <formula>($D$18-$I$44)&lt;=7</formula>
    </cfRule>
    <cfRule type="expression" dxfId="8" priority="14">
      <formula>($D$18-$I$44)&gt;7</formula>
    </cfRule>
  </conditionalFormatting>
  <conditionalFormatting sqref="E46">
    <cfRule type="expression" priority="9">
      <formula>$E$46&lt;=3</formula>
    </cfRule>
    <cfRule type="expression" dxfId="7" priority="10">
      <formula>$E$46&lt;=7</formula>
    </cfRule>
    <cfRule type="expression" dxfId="6" priority="11">
      <formula>$E$46&gt;7</formula>
    </cfRule>
  </conditionalFormatting>
  <conditionalFormatting sqref="I46">
    <cfRule type="expression" dxfId="5" priority="6">
      <formula>$I$46&lt;=3</formula>
    </cfRule>
    <cfRule type="expression" dxfId="4" priority="7">
      <formula>$I$46&lt;=7</formula>
    </cfRule>
    <cfRule type="expression" dxfId="3" priority="8">
      <formula>$I$46&gt;7</formula>
    </cfRule>
  </conditionalFormatting>
  <conditionalFormatting sqref="G21:G40">
    <cfRule type="expression" dxfId="2" priority="4">
      <formula>$D$16=""</formula>
    </cfRule>
  </conditionalFormatting>
  <conditionalFormatting sqref="I21:I40">
    <cfRule type="expression" dxfId="1" priority="2">
      <formula>$D$16=""</formula>
    </cfRule>
  </conditionalFormatting>
  <conditionalFormatting sqref="D18">
    <cfRule type="expression" dxfId="0" priority="1">
      <formula>$D$16=""</formula>
    </cfRule>
  </conditionalFormatting>
  <pageMargins left="0.70866141732283472" right="0.70866141732283472" top="0.74803149606299213" bottom="0.74803149606299213" header="0.31496062992125984" footer="0.31496062992125984"/>
  <pageSetup paperSize="9" scale="55" orientation="landscape" horizontalDpi="300" verticalDpi="300" r:id="rId1"/>
  <headerFooter>
    <oddFooter>&amp;CVerifique que ésta es la versión correcta antes de utilizar el documento
Página 1 de 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66ACAFEE1794439D9577C7FA5B83A3" ma:contentTypeVersion="12" ma:contentTypeDescription="Crear nuevo documento." ma:contentTypeScope="" ma:versionID="b2af0313b9789ab576d8e086427058bd">
  <xsd:schema xmlns:xsd="http://www.w3.org/2001/XMLSchema" xmlns:xs="http://www.w3.org/2001/XMLSchema" xmlns:p="http://schemas.microsoft.com/office/2006/metadata/properties" xmlns:ns2="4d33d6c4-5573-4f93-b0f3-031d8e22a66c" xmlns:ns3="b0eafbc1-667d-4d70-8749-88ce4ded5078" targetNamespace="http://schemas.microsoft.com/office/2006/metadata/properties" ma:root="true" ma:fieldsID="fed5bfd7a0bde832120fe01c918e8d0c" ns2:_="" ns3:_="">
    <xsd:import namespace="4d33d6c4-5573-4f93-b0f3-031d8e22a66c"/>
    <xsd:import namespace="b0eafbc1-667d-4d70-8749-88ce4ded50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3d6c4-5573-4f93-b0f3-031d8e22a6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eafbc1-667d-4d70-8749-88ce4ded507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5CE2F1-42D9-49AD-AA22-91CA77B16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3d6c4-5573-4f93-b0f3-031d8e22a66c"/>
    <ds:schemaRef ds:uri="b0eafbc1-667d-4d70-8749-88ce4ded5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A41CF6-4D57-49F2-9F5F-E68C60DA9AC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4AA90AF-8751-4306-8B2F-F985285179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FERIADOS 2019</vt:lpstr>
      <vt:lpstr># Radicado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daysis mar zapata</dc:creator>
  <cp:lastModifiedBy>MONGUI</cp:lastModifiedBy>
  <cp:lastPrinted>2022-08-15T02:34:57Z</cp:lastPrinted>
  <dcterms:created xsi:type="dcterms:W3CDTF">2018-11-30T08:44:30Z</dcterms:created>
  <dcterms:modified xsi:type="dcterms:W3CDTF">2022-08-24T02:46:09Z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0x0101007166ACAFEE1794439D9577C7FA5B83A3</vt:lpwstr>
  </property>
</Properties>
</file>